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le\Desktop\"/>
    </mc:Choice>
  </mc:AlternateContent>
  <xr:revisionPtr revIDLastSave="0" documentId="8_{41862971-4776-48FA-B005-A6F25ECE1ABF}" xr6:coauthVersionLast="47" xr6:coauthVersionMax="47" xr10:uidLastSave="{00000000-0000-0000-0000-000000000000}"/>
  <bookViews>
    <workbookView xWindow="-120" yWindow="-120" windowWidth="29040" windowHeight="15720" xr2:uid="{892AB51A-2D1C-4311-8A61-7896110E0B0F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3" i="1" l="1"/>
  <c r="P83" i="1"/>
  <c r="O83" i="1"/>
  <c r="N83" i="1"/>
  <c r="M83" i="1"/>
  <c r="L83" i="1"/>
  <c r="K83" i="1"/>
  <c r="I83" i="1"/>
  <c r="H83" i="1"/>
  <c r="G83" i="1"/>
  <c r="F83" i="1"/>
  <c r="E83" i="1"/>
  <c r="D83" i="1"/>
  <c r="C83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O78" i="1"/>
  <c r="O79" i="1" s="1"/>
  <c r="K78" i="1"/>
  <c r="K79" i="1" s="1"/>
  <c r="I78" i="1"/>
  <c r="G78" i="1"/>
  <c r="G79" i="1" s="1"/>
  <c r="F78" i="1"/>
  <c r="C78" i="1"/>
  <c r="C79" i="1" s="1"/>
  <c r="O77" i="1"/>
  <c r="M77" i="1"/>
  <c r="K77" i="1"/>
  <c r="G77" i="1"/>
  <c r="E77" i="1"/>
  <c r="C77" i="1"/>
  <c r="R62" i="1"/>
  <c r="R83" i="1" s="1"/>
  <c r="N62" i="1"/>
  <c r="J62" i="1"/>
  <c r="J83" i="1" s="1"/>
  <c r="F62" i="1"/>
  <c r="R61" i="1"/>
  <c r="R82" i="1" s="1"/>
  <c r="N61" i="1"/>
  <c r="J61" i="1"/>
  <c r="F61" i="1"/>
  <c r="O59" i="1"/>
  <c r="Q58" i="1"/>
  <c r="Q78" i="1" s="1"/>
  <c r="Q79" i="1" s="1"/>
  <c r="O58" i="1"/>
  <c r="P78" i="1" s="1"/>
  <c r="M58" i="1"/>
  <c r="M78" i="1" s="1"/>
  <c r="M79" i="1" s="1"/>
  <c r="L58" i="1"/>
  <c r="L59" i="1" s="1"/>
  <c r="K58" i="1"/>
  <c r="L78" i="1" s="1"/>
  <c r="I58" i="1"/>
  <c r="H58" i="1"/>
  <c r="G58" i="1"/>
  <c r="H78" i="1" s="1"/>
  <c r="F58" i="1"/>
  <c r="E58" i="1"/>
  <c r="E78" i="1" s="1"/>
  <c r="E79" i="1" s="1"/>
  <c r="D58" i="1"/>
  <c r="D59" i="1" s="1"/>
  <c r="C58" i="1"/>
  <c r="D78" i="1" s="1"/>
  <c r="D79" i="1" s="1"/>
  <c r="R57" i="1"/>
  <c r="N57" i="1"/>
  <c r="J57" i="1"/>
  <c r="F57" i="1"/>
  <c r="R56" i="1"/>
  <c r="N56" i="1"/>
  <c r="J56" i="1"/>
  <c r="F56" i="1"/>
  <c r="R55" i="1"/>
  <c r="N55" i="1"/>
  <c r="J55" i="1"/>
  <c r="F55" i="1"/>
  <c r="R54" i="1"/>
  <c r="N54" i="1"/>
  <c r="J54" i="1"/>
  <c r="F54" i="1"/>
  <c r="R53" i="1"/>
  <c r="N53" i="1"/>
  <c r="J53" i="1"/>
  <c r="F53" i="1"/>
  <c r="R52" i="1"/>
  <c r="N52" i="1"/>
  <c r="J52" i="1"/>
  <c r="F52" i="1"/>
  <c r="R51" i="1"/>
  <c r="N51" i="1"/>
  <c r="J51" i="1"/>
  <c r="F51" i="1"/>
  <c r="R50" i="1"/>
  <c r="N50" i="1"/>
  <c r="J50" i="1"/>
  <c r="F50" i="1"/>
  <c r="R49" i="1"/>
  <c r="N49" i="1"/>
  <c r="J49" i="1"/>
  <c r="F49" i="1"/>
  <c r="R48" i="1"/>
  <c r="N48" i="1"/>
  <c r="J48" i="1"/>
  <c r="F48" i="1"/>
  <c r="R47" i="1"/>
  <c r="N47" i="1"/>
  <c r="J47" i="1"/>
  <c r="F47" i="1"/>
  <c r="R46" i="1"/>
  <c r="N46" i="1"/>
  <c r="J46" i="1"/>
  <c r="F46" i="1"/>
  <c r="R45" i="1"/>
  <c r="N45" i="1"/>
  <c r="J45" i="1"/>
  <c r="F45" i="1"/>
  <c r="R44" i="1"/>
  <c r="R58" i="1" s="1"/>
  <c r="N44" i="1"/>
  <c r="N58" i="1" s="1"/>
  <c r="J44" i="1"/>
  <c r="F44" i="1"/>
  <c r="R43" i="1"/>
  <c r="N43" i="1"/>
  <c r="J43" i="1"/>
  <c r="J58" i="1" s="1"/>
  <c r="F43" i="1"/>
  <c r="O41" i="1"/>
  <c r="M41" i="1"/>
  <c r="L41" i="1"/>
  <c r="K41" i="1"/>
  <c r="L77" i="1" s="1"/>
  <c r="I41" i="1"/>
  <c r="I77" i="1" s="1"/>
  <c r="E41" i="1"/>
  <c r="D41" i="1"/>
  <c r="C41" i="1"/>
  <c r="D77" i="1" s="1"/>
  <c r="R40" i="1"/>
  <c r="N40" i="1"/>
  <c r="J40" i="1"/>
  <c r="F40" i="1"/>
  <c r="R39" i="1"/>
  <c r="N39" i="1"/>
  <c r="J39" i="1"/>
  <c r="F39" i="1"/>
  <c r="R38" i="1"/>
  <c r="N38" i="1"/>
  <c r="J38" i="1"/>
  <c r="F38" i="1"/>
  <c r="R37" i="1"/>
  <c r="N37" i="1"/>
  <c r="J37" i="1"/>
  <c r="F37" i="1"/>
  <c r="R36" i="1"/>
  <c r="N36" i="1"/>
  <c r="J36" i="1"/>
  <c r="F36" i="1"/>
  <c r="R35" i="1"/>
  <c r="N35" i="1"/>
  <c r="J35" i="1"/>
  <c r="F35" i="1"/>
  <c r="R34" i="1"/>
  <c r="N34" i="1"/>
  <c r="J34" i="1"/>
  <c r="F34" i="1"/>
  <c r="R33" i="1"/>
  <c r="N33" i="1"/>
  <c r="J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N12" i="1" s="1"/>
  <c r="J13" i="1"/>
  <c r="F13" i="1"/>
  <c r="F12" i="1" s="1"/>
  <c r="R12" i="1"/>
  <c r="R41" i="1" s="1"/>
  <c r="R77" i="1" s="1"/>
  <c r="Q12" i="1"/>
  <c r="Q41" i="1" s="1"/>
  <c r="Q77" i="1" s="1"/>
  <c r="P12" i="1"/>
  <c r="P41" i="1" s="1"/>
  <c r="M12" i="1"/>
  <c r="L12" i="1"/>
  <c r="K12" i="1"/>
  <c r="J12" i="1"/>
  <c r="I12" i="1"/>
  <c r="H12" i="1"/>
  <c r="H41" i="1" s="1"/>
  <c r="H59" i="1" s="1"/>
  <c r="G12" i="1"/>
  <c r="G41" i="1" s="1"/>
  <c r="E12" i="1"/>
  <c r="D12" i="1"/>
  <c r="C12" i="1"/>
  <c r="R11" i="1"/>
  <c r="N11" i="1"/>
  <c r="J11" i="1"/>
  <c r="J41" i="1" s="1"/>
  <c r="J77" i="1" s="1"/>
  <c r="F11" i="1"/>
  <c r="R10" i="1"/>
  <c r="N10" i="1"/>
  <c r="N41" i="1" s="1"/>
  <c r="N77" i="1" s="1"/>
  <c r="J10" i="1"/>
  <c r="F10" i="1"/>
  <c r="J78" i="1" l="1"/>
  <c r="J79" i="1" s="1"/>
  <c r="J59" i="1"/>
  <c r="I79" i="1"/>
  <c r="R78" i="1"/>
  <c r="R79" i="1" s="1"/>
  <c r="R59" i="1"/>
  <c r="H79" i="1"/>
  <c r="F41" i="1"/>
  <c r="L79" i="1"/>
  <c r="P77" i="1"/>
  <c r="P59" i="1"/>
  <c r="H77" i="1"/>
  <c r="G59" i="1"/>
  <c r="N78" i="1"/>
  <c r="N79" i="1" s="1"/>
  <c r="N59" i="1"/>
  <c r="P79" i="1"/>
  <c r="I59" i="1"/>
  <c r="Q59" i="1"/>
  <c r="C59" i="1"/>
  <c r="K59" i="1"/>
  <c r="E59" i="1"/>
  <c r="M59" i="1"/>
  <c r="F77" i="1" l="1"/>
  <c r="F79" i="1" s="1"/>
  <c r="F59" i="1"/>
</calcChain>
</file>

<file path=xl/sharedStrings.xml><?xml version="1.0" encoding="utf-8"?>
<sst xmlns="http://schemas.openxmlformats.org/spreadsheetml/2006/main" count="128" uniqueCount="81">
  <si>
    <t>Příloha č. A 11 b podrobná</t>
  </si>
  <si>
    <t>Rozpočet - Plán (návrh plánu) výnosů a nákladů příspěvkové organizace na rok 2025 ke zveřejnění (rozepsaný na jednotlivé účty)</t>
  </si>
  <si>
    <t>Organizace: MŠ Lešetínská</t>
  </si>
  <si>
    <t>Rozpočet na rok 2024 v tis. Kč</t>
  </si>
  <si>
    <t>Rozpočet na rok 2025 v tis. Kč</t>
  </si>
  <si>
    <t>Plán nákladů:</t>
  </si>
  <si>
    <t xml:space="preserve">Původní rozpočet </t>
  </si>
  <si>
    <t>Upravený rozpočet k datu 31.8.2024</t>
  </si>
  <si>
    <t xml:space="preserve">Očekávané plnění rozpočtu  </t>
  </si>
  <si>
    <t>Účet</t>
  </si>
  <si>
    <t>Název</t>
  </si>
  <si>
    <t xml:space="preserve">Statutární 
město </t>
  </si>
  <si>
    <t>Jiné 
zdroje</t>
  </si>
  <si>
    <t>Doplňková činnost</t>
  </si>
  <si>
    <t xml:space="preserve">
Celkem </t>
  </si>
  <si>
    <t>Doplňková 
činnost</t>
  </si>
  <si>
    <t>Spotřeba materiálu</t>
  </si>
  <si>
    <t>Spotřeba potravin</t>
  </si>
  <si>
    <r>
      <t xml:space="preserve">Spotřeba energií celkem </t>
    </r>
    <r>
      <rPr>
        <sz val="8"/>
        <rFont val="Arial CE"/>
        <charset val="238"/>
      </rPr>
      <t>(vzorec)</t>
    </r>
  </si>
  <si>
    <t>z toho:</t>
  </si>
  <si>
    <t xml:space="preserve">            pára</t>
  </si>
  <si>
    <t xml:space="preserve">            el. energie</t>
  </si>
  <si>
    <t xml:space="preserve">            voda</t>
  </si>
  <si>
    <t xml:space="preserve">            plyn</t>
  </si>
  <si>
    <t>Opravy a udržování</t>
  </si>
  <si>
    <t>Cestovné</t>
  </si>
  <si>
    <t>Náklady na reprezentaci</t>
  </si>
  <si>
    <t>Ostatní služby (vč. bank. popl.)</t>
  </si>
  <si>
    <t>Mzdové náklady (vč. náhrad do 14.dne PN)</t>
  </si>
  <si>
    <t>Zákonné sociální pojištění</t>
  </si>
  <si>
    <t>Zákonné sociální pojištění (zdravotní)</t>
  </si>
  <si>
    <t>Jiné soc. pojištění (Kooperativa)</t>
  </si>
  <si>
    <t>Zák. soc. náklady (FKSP)</t>
  </si>
  <si>
    <t>Zák. soc. náklady (Věcná režie)</t>
  </si>
  <si>
    <t>Jiné soc. náklady</t>
  </si>
  <si>
    <t>Daň silniční</t>
  </si>
  <si>
    <t>Jiné daně a poplatky</t>
  </si>
  <si>
    <t>Prodaný materiál</t>
  </si>
  <si>
    <t>Ostatní náklady z činností</t>
  </si>
  <si>
    <t>Odpisy dl. majetku (z dotací nekryto zřiz.)</t>
  </si>
  <si>
    <t>Odpisy mov. majetku na děti/žáky vlastní</t>
  </si>
  <si>
    <t>Odpisy mov. maj. na děti/žáky jiných zřizov.</t>
  </si>
  <si>
    <t>Odpisy mov. maj. na cizí strávníky</t>
  </si>
  <si>
    <t>Odpisy nem. maj. na děti/žáky vlastní</t>
  </si>
  <si>
    <t>Odpisy nem. maj.na děti/žáky jiných zřizov.</t>
  </si>
  <si>
    <t>Odpisy nem. maj.na cizí strávníky</t>
  </si>
  <si>
    <t>Náklady z drobného dlouhodobého majetku</t>
  </si>
  <si>
    <t>Kurzové ztráty</t>
  </si>
  <si>
    <t>x</t>
  </si>
  <si>
    <t>Náklady celkem</t>
  </si>
  <si>
    <t>Plán výnosů:</t>
  </si>
  <si>
    <t>Výnosy z prodeje vlastních výrobků</t>
  </si>
  <si>
    <t xml:space="preserve">Výnosy z prodeje služeb </t>
  </si>
  <si>
    <t>Výnosy z pronájmu (vč. služeb)</t>
  </si>
  <si>
    <t>Jiné výnosy z vlast. výkonů - úplata</t>
  </si>
  <si>
    <t>Jiné výnosy z vlast. výkonů - ostatní</t>
  </si>
  <si>
    <t>Smluvní pokuty a úroky z prodlení</t>
  </si>
  <si>
    <t>Výnosy z vyřazených pohledávek</t>
  </si>
  <si>
    <t>Výnosy z prodeje materiálu</t>
  </si>
  <si>
    <t>Výnosy z prodeje DHM</t>
  </si>
  <si>
    <t>Čerpání fondů</t>
  </si>
  <si>
    <t>Ostatní výnosy z činností</t>
  </si>
  <si>
    <t xml:space="preserve">Úroky (vč. snížení o daň) </t>
  </si>
  <si>
    <t>Kurzové zisky</t>
  </si>
  <si>
    <t xml:space="preserve">Výn. vybr. MVI z transferů (z dotací)  </t>
  </si>
  <si>
    <t xml:space="preserve">Výn. vybr. míst. vlád. inst. z transferů  </t>
  </si>
  <si>
    <t>Výnosy celkem</t>
  </si>
  <si>
    <t>Výsledek hospodaření  Zisk/Ztráta</t>
  </si>
  <si>
    <t>Příděl do Fondu investic:</t>
  </si>
  <si>
    <t>Nařízený odvod z odpisů:</t>
  </si>
  <si>
    <t>Datum předání:</t>
  </si>
  <si>
    <t>Razítko, podpis statutátního orgánu:</t>
  </si>
  <si>
    <t>Zd.Studená</t>
  </si>
  <si>
    <t>ředitelka MŠ Lešetínská 5</t>
  </si>
  <si>
    <t>Datum převzetí:</t>
  </si>
  <si>
    <t>Razítko a podpis za Odbor sociálních věcí a školství:</t>
  </si>
  <si>
    <t>Příloha č. A 11 b nerozepsaná</t>
  </si>
  <si>
    <t>Rozpočet - Plán (návrh plánu)  výnosů a nákladů příspěvkové organizace na rok 2025 ke zveřejnění (nerozepsaný na jednotlivé účty)</t>
  </si>
  <si>
    <t xml:space="preserve">Očekávané plnění ropočtu  </t>
  </si>
  <si>
    <t>Příděl do FI:</t>
  </si>
  <si>
    <t>Nařízený odvod z odpisů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</si>
</sst>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 CE"/>
      <charset val="238"/>
    </font>
    <font>
      <sz val="8"/>
      <name val="Arial CE"/>
      <charset val="238"/>
    </font>
    <font>
      <b/>
      <sz val="7"/>
      <name val="Arial CE"/>
      <charset val="238"/>
    </font>
    <font>
      <b/>
      <sz val="8"/>
      <name val="Arial CE"/>
      <charset val="238"/>
    </font>
    <font>
      <b/>
      <sz val="8"/>
      <color rgb="FF0070C0"/>
      <name val="Arial CE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7" xfId="0" applyFont="1" applyFill="1" applyBorder="1"/>
    <xf numFmtId="0" fontId="0" fillId="4" borderId="8" xfId="0" applyFill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/>
    <xf numFmtId="2" fontId="7" fillId="0" borderId="19" xfId="1" applyNumberFormat="1" applyFont="1" applyBorder="1"/>
    <xf numFmtId="2" fontId="7" fillId="0" borderId="20" xfId="1" applyNumberFormat="1" applyFont="1" applyBorder="1"/>
    <xf numFmtId="2" fontId="7" fillId="0" borderId="21" xfId="1" applyNumberFormat="1" applyFont="1" applyBorder="1"/>
    <xf numFmtId="2" fontId="7" fillId="0" borderId="22" xfId="0" applyNumberFormat="1" applyFont="1" applyBorder="1"/>
    <xf numFmtId="2" fontId="7" fillId="0" borderId="17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2" fontId="7" fillId="0" borderId="25" xfId="1" applyNumberFormat="1" applyFont="1" applyBorder="1"/>
    <xf numFmtId="2" fontId="7" fillId="0" borderId="26" xfId="1" applyNumberFormat="1" applyFont="1" applyBorder="1"/>
    <xf numFmtId="2" fontId="7" fillId="0" borderId="27" xfId="1" applyNumberFormat="1" applyFont="1" applyBorder="1"/>
    <xf numFmtId="0" fontId="8" fillId="0" borderId="24" xfId="0" applyFont="1" applyBorder="1"/>
    <xf numFmtId="2" fontId="7" fillId="0" borderId="23" xfId="1" applyNumberFormat="1" applyFont="1" applyBorder="1"/>
    <xf numFmtId="0" fontId="10" fillId="0" borderId="23" xfId="0" applyFont="1" applyBorder="1" applyAlignment="1">
      <alignment horizontal="center"/>
    </xf>
    <xf numFmtId="2" fontId="7" fillId="0" borderId="23" xfId="0" applyNumberFormat="1" applyFont="1" applyBorder="1"/>
    <xf numFmtId="0" fontId="8" fillId="0" borderId="2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wrapText="1"/>
    </xf>
    <xf numFmtId="2" fontId="7" fillId="0" borderId="30" xfId="1" applyNumberFormat="1" applyFont="1" applyBorder="1"/>
    <xf numFmtId="2" fontId="7" fillId="0" borderId="31" xfId="1" applyNumberFormat="1" applyFont="1" applyBorder="1"/>
    <xf numFmtId="2" fontId="7" fillId="0" borderId="32" xfId="1" applyNumberFormat="1" applyFont="1" applyBorder="1"/>
    <xf numFmtId="0" fontId="7" fillId="0" borderId="33" xfId="0" applyFont="1" applyBorder="1" applyAlignment="1">
      <alignment horizontal="center"/>
    </xf>
    <xf numFmtId="0" fontId="7" fillId="0" borderId="29" xfId="0" applyFont="1" applyBorder="1"/>
    <xf numFmtId="0" fontId="11" fillId="6" borderId="13" xfId="0" applyFont="1" applyFill="1" applyBorder="1" applyAlignment="1">
      <alignment horizontal="center"/>
    </xf>
    <xf numFmtId="0" fontId="5" fillId="6" borderId="12" xfId="0" applyFont="1" applyFill="1" applyBorder="1"/>
    <xf numFmtId="2" fontId="5" fillId="2" borderId="15" xfId="1" applyNumberFormat="1" applyFont="1" applyFill="1" applyBorder="1"/>
    <xf numFmtId="2" fontId="5" fillId="2" borderId="16" xfId="1" applyNumberFormat="1" applyFont="1" applyFill="1" applyBorder="1"/>
    <xf numFmtId="2" fontId="5" fillId="2" borderId="12" xfId="1" applyNumberFormat="1" applyFont="1" applyFill="1" applyBorder="1"/>
    <xf numFmtId="2" fontId="5" fillId="3" borderId="15" xfId="1" applyNumberFormat="1" applyFont="1" applyFill="1" applyBorder="1"/>
    <xf numFmtId="2" fontId="5" fillId="3" borderId="16" xfId="1" applyNumberFormat="1" applyFont="1" applyFill="1" applyBorder="1"/>
    <xf numFmtId="2" fontId="5" fillId="3" borderId="12" xfId="1" applyNumberFormat="1" applyFont="1" applyFill="1" applyBorder="1"/>
    <xf numFmtId="0" fontId="5" fillId="4" borderId="7" xfId="0" applyFont="1" applyFill="1" applyBorder="1"/>
    <xf numFmtId="0" fontId="7" fillId="4" borderId="12" xfId="0" applyFont="1" applyFill="1" applyBorder="1"/>
    <xf numFmtId="2" fontId="7" fillId="0" borderId="19" xfId="0" applyNumberFormat="1" applyFont="1" applyBorder="1"/>
    <xf numFmtId="2" fontId="7" fillId="0" borderId="20" xfId="0" applyNumberFormat="1" applyFont="1" applyBorder="1"/>
    <xf numFmtId="2" fontId="7" fillId="0" borderId="21" xfId="0" applyNumberFormat="1" applyFont="1" applyBorder="1"/>
    <xf numFmtId="0" fontId="7" fillId="0" borderId="22" xfId="0" applyFont="1" applyBorder="1" applyAlignment="1">
      <alignment horizontal="center"/>
    </xf>
    <xf numFmtId="0" fontId="9" fillId="0" borderId="24" xfId="0" applyFont="1" applyBorder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wrapText="1"/>
    </xf>
    <xf numFmtId="0" fontId="8" fillId="0" borderId="33" xfId="0" applyFont="1" applyBorder="1" applyAlignment="1">
      <alignment horizontal="center"/>
    </xf>
    <xf numFmtId="0" fontId="12" fillId="0" borderId="34" xfId="0" applyFont="1" applyBorder="1" applyAlignment="1">
      <alignment wrapText="1"/>
    </xf>
    <xf numFmtId="2" fontId="7" fillId="0" borderId="28" xfId="0" applyNumberFormat="1" applyFont="1" applyBorder="1"/>
    <xf numFmtId="2" fontId="7" fillId="0" borderId="33" xfId="0" applyNumberFormat="1" applyFont="1" applyBorder="1"/>
    <xf numFmtId="0" fontId="11" fillId="6" borderId="12" xfId="0" applyFont="1" applyFill="1" applyBorder="1" applyAlignment="1">
      <alignment horizontal="center"/>
    </xf>
    <xf numFmtId="0" fontId="11" fillId="6" borderId="8" xfId="0" applyFont="1" applyFill="1" applyBorder="1"/>
    <xf numFmtId="2" fontId="5" fillId="2" borderId="14" xfId="1" applyNumberFormat="1" applyFont="1" applyFill="1" applyBorder="1"/>
    <xf numFmtId="2" fontId="5" fillId="2" borderId="35" xfId="1" applyNumberFormat="1" applyFont="1" applyFill="1" applyBorder="1"/>
    <xf numFmtId="2" fontId="5" fillId="3" borderId="14" xfId="1" applyNumberFormat="1" applyFont="1" applyFill="1" applyBorder="1"/>
    <xf numFmtId="0" fontId="13" fillId="7" borderId="12" xfId="0" applyFont="1" applyFill="1" applyBorder="1"/>
    <xf numFmtId="0" fontId="5" fillId="7" borderId="8" xfId="0" applyFont="1" applyFill="1" applyBorder="1"/>
    <xf numFmtId="2" fontId="5" fillId="7" borderId="15" xfId="0" applyNumberFormat="1" applyFont="1" applyFill="1" applyBorder="1"/>
    <xf numFmtId="2" fontId="5" fillId="7" borderId="14" xfId="0" applyNumberFormat="1" applyFont="1" applyFill="1" applyBorder="1"/>
    <xf numFmtId="2" fontId="5" fillId="7" borderId="12" xfId="0" applyNumberFormat="1" applyFont="1" applyFill="1" applyBorder="1"/>
    <xf numFmtId="0" fontId="13" fillId="0" borderId="0" xfId="0" applyFont="1"/>
    <xf numFmtId="0" fontId="6" fillId="0" borderId="0" xfId="0" applyFont="1"/>
    <xf numFmtId="2" fontId="5" fillId="0" borderId="0" xfId="0" applyNumberFormat="1" applyFont="1"/>
    <xf numFmtId="2" fontId="7" fillId="0" borderId="0" xfId="1" applyNumberFormat="1" applyFont="1"/>
    <xf numFmtId="2" fontId="7" fillId="0" borderId="0" xfId="0" applyNumberFormat="1" applyFont="1"/>
    <xf numFmtId="0" fontId="3" fillId="0" borderId="1" xfId="0" applyFont="1" applyBorder="1"/>
    <xf numFmtId="2" fontId="5" fillId="0" borderId="36" xfId="0" applyNumberFormat="1" applyFont="1" applyBorder="1"/>
    <xf numFmtId="2" fontId="5" fillId="0" borderId="37" xfId="0" applyNumberFormat="1" applyFont="1" applyBorder="1"/>
    <xf numFmtId="2" fontId="5" fillId="0" borderId="38" xfId="0" applyNumberFormat="1" applyFont="1" applyBorder="1"/>
    <xf numFmtId="2" fontId="5" fillId="0" borderId="22" xfId="0" applyNumberFormat="1" applyFont="1" applyBorder="1"/>
    <xf numFmtId="2" fontId="5" fillId="0" borderId="39" xfId="0" applyNumberFormat="1" applyFont="1" applyBorder="1"/>
    <xf numFmtId="2" fontId="7" fillId="0" borderId="39" xfId="1" applyNumberFormat="1" applyFont="1" applyBorder="1"/>
    <xf numFmtId="2" fontId="7" fillId="0" borderId="37" xfId="0" applyNumberFormat="1" applyFont="1" applyBorder="1"/>
    <xf numFmtId="2" fontId="7" fillId="0" borderId="38" xfId="0" applyNumberFormat="1" applyFont="1" applyBorder="1"/>
    <xf numFmtId="0" fontId="3" fillId="0" borderId="40" xfId="0" applyFont="1" applyBorder="1"/>
    <xf numFmtId="2" fontId="5" fillId="0" borderId="41" xfId="0" applyNumberFormat="1" applyFont="1" applyBorder="1"/>
    <xf numFmtId="2" fontId="5" fillId="0" borderId="42" xfId="0" applyNumberFormat="1" applyFont="1" applyBorder="1"/>
    <xf numFmtId="2" fontId="5" fillId="0" borderId="43" xfId="0" applyNumberFormat="1" applyFont="1" applyBorder="1"/>
    <xf numFmtId="2" fontId="5" fillId="0" borderId="44" xfId="0" applyNumberFormat="1" applyFont="1" applyBorder="1"/>
    <xf numFmtId="2" fontId="5" fillId="0" borderId="45" xfId="0" applyNumberFormat="1" applyFont="1" applyBorder="1"/>
    <xf numFmtId="2" fontId="7" fillId="0" borderId="45" xfId="1" applyNumberFormat="1" applyFont="1" applyBorder="1"/>
    <xf numFmtId="2" fontId="7" fillId="0" borderId="42" xfId="0" applyNumberFormat="1" applyFont="1" applyBorder="1"/>
    <xf numFmtId="2" fontId="7" fillId="0" borderId="43" xfId="0" applyNumberFormat="1" applyFont="1" applyBorder="1"/>
    <xf numFmtId="43" fontId="7" fillId="0" borderId="0" xfId="1" applyFont="1"/>
    <xf numFmtId="0" fontId="4" fillId="0" borderId="0" xfId="0" applyFont="1"/>
    <xf numFmtId="14" fontId="4" fillId="0" borderId="0" xfId="0" applyNumberFormat="1" applyFont="1"/>
    <xf numFmtId="0" fontId="14" fillId="0" borderId="0" xfId="0" applyFont="1"/>
    <xf numFmtId="0" fontId="15" fillId="4" borderId="8" xfId="0" applyFont="1" applyFill="1" applyBorder="1"/>
    <xf numFmtId="0" fontId="4" fillId="5" borderId="12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3" xfId="0" applyFont="1" applyBorder="1"/>
    <xf numFmtId="2" fontId="5" fillId="0" borderId="36" xfId="1" applyNumberFormat="1" applyFont="1" applyFill="1" applyBorder="1"/>
    <xf numFmtId="2" fontId="5" fillId="0" borderId="39" xfId="1" applyNumberFormat="1" applyFont="1" applyFill="1" applyBorder="1"/>
    <xf numFmtId="2" fontId="5" fillId="0" borderId="3" xfId="1" applyNumberFormat="1" applyFont="1" applyFill="1" applyBorder="1"/>
    <xf numFmtId="2" fontId="5" fillId="0" borderId="2" xfId="1" applyNumberFormat="1" applyFont="1" applyFill="1" applyBorder="1"/>
    <xf numFmtId="2" fontId="5" fillId="0" borderId="46" xfId="1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11" xfId="0" applyFont="1" applyBorder="1"/>
    <xf numFmtId="2" fontId="5" fillId="0" borderId="47" xfId="1" applyNumberFormat="1" applyFont="1" applyFill="1" applyBorder="1"/>
    <xf numFmtId="2" fontId="5" fillId="0" borderId="48" xfId="1" applyNumberFormat="1" applyFont="1" applyFill="1" applyBorder="1"/>
    <xf numFmtId="2" fontId="5" fillId="0" borderId="49" xfId="1" applyNumberFormat="1" applyFont="1" applyFill="1" applyBorder="1"/>
    <xf numFmtId="2" fontId="5" fillId="0" borderId="10" xfId="1" applyNumberFormat="1" applyFont="1" applyFill="1" applyBorder="1"/>
    <xf numFmtId="2" fontId="5" fillId="0" borderId="11" xfId="1" applyNumberFormat="1" applyFont="1" applyFill="1" applyBorder="1"/>
    <xf numFmtId="0" fontId="15" fillId="7" borderId="12" xfId="0" applyFont="1" applyFill="1" applyBorder="1"/>
    <xf numFmtId="0" fontId="4" fillId="7" borderId="8" xfId="0" applyFont="1" applyFill="1" applyBorder="1"/>
    <xf numFmtId="2" fontId="5" fillId="7" borderId="13" xfId="0" applyNumberFormat="1" applyFont="1" applyFill="1" applyBorder="1"/>
    <xf numFmtId="2" fontId="5" fillId="7" borderId="8" xfId="0" applyNumberFormat="1" applyFont="1" applyFill="1" applyBorder="1"/>
    <xf numFmtId="2" fontId="5" fillId="7" borderId="16" xfId="0" applyNumberFormat="1" applyFont="1" applyFill="1" applyBorder="1"/>
    <xf numFmtId="2" fontId="5" fillId="0" borderId="46" xfId="0" applyNumberFormat="1" applyFont="1" applyBorder="1"/>
    <xf numFmtId="2" fontId="5" fillId="0" borderId="50" xfId="0" applyNumberFormat="1" applyFont="1" applyBorder="1"/>
    <xf numFmtId="2" fontId="5" fillId="0" borderId="33" xfId="0" applyNumberFormat="1" applyFont="1" applyBorder="1"/>
    <xf numFmtId="43" fontId="16" fillId="0" borderId="0" xfId="1" applyFont="1" applyBorder="1"/>
    <xf numFmtId="0" fontId="16" fillId="0" borderId="0" xfId="0" applyFont="1"/>
    <xf numFmtId="14" fontId="3" fillId="0" borderId="0" xfId="0" applyNumberFormat="1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A4E0-A3B4-4A42-AAFB-9A1E14289B83}">
  <dimension ref="A3:R90"/>
  <sheetViews>
    <sheetView tabSelected="1" topLeftCell="A64" workbookViewId="0">
      <selection activeCell="S9" sqref="S9"/>
    </sheetView>
  </sheetViews>
  <sheetFormatPr defaultRowHeight="15" x14ac:dyDescent="0.25"/>
  <cols>
    <col min="2" max="2" width="33.5703125" bestFit="1" customWidth="1"/>
    <col min="3" max="3" width="10.140625" bestFit="1" customWidth="1"/>
    <col min="4" max="4" width="6.5703125" bestFit="1" customWidth="1"/>
    <col min="5" max="5" width="8.42578125" bestFit="1" customWidth="1"/>
    <col min="6" max="6" width="7.140625" bestFit="1" customWidth="1"/>
    <col min="7" max="7" width="8.5703125" bestFit="1" customWidth="1"/>
    <col min="8" max="8" width="6.5703125" bestFit="1" customWidth="1"/>
    <col min="9" max="9" width="8.42578125" bestFit="1" customWidth="1"/>
    <col min="10" max="10" width="7.140625" bestFit="1" customWidth="1"/>
    <col min="11" max="11" width="8.5703125" bestFit="1" customWidth="1"/>
    <col min="12" max="12" width="6.5703125" bestFit="1" customWidth="1"/>
    <col min="13" max="13" width="8.42578125" bestFit="1" customWidth="1"/>
    <col min="14" max="14" width="49.5703125" bestFit="1" customWidth="1"/>
    <col min="15" max="15" width="8.5703125" bestFit="1" customWidth="1"/>
    <col min="16" max="16" width="6.5703125" bestFit="1" customWidth="1"/>
    <col min="17" max="17" width="27" bestFit="1" customWidth="1"/>
    <col min="18" max="18" width="7.140625" bestFit="1" customWidth="1"/>
  </cols>
  <sheetData>
    <row r="3" spans="1:18" x14ac:dyDescent="0.25">
      <c r="Q3" s="1" t="s">
        <v>0</v>
      </c>
    </row>
    <row r="4" spans="1:18" x14ac:dyDescent="0.25">
      <c r="R4" s="1"/>
    </row>
    <row r="5" spans="1:18" ht="15.75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thickBot="1" x14ac:dyDescent="0.3">
      <c r="A6" s="3" t="s">
        <v>2</v>
      </c>
      <c r="O6" s="3"/>
      <c r="P6" s="3"/>
      <c r="Q6" s="3"/>
    </row>
    <row r="7" spans="1:18" ht="15.75" thickBot="1" x14ac:dyDescent="0.3">
      <c r="A7" s="3"/>
      <c r="C7" s="4" t="s">
        <v>3</v>
      </c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7" t="s">
        <v>4</v>
      </c>
      <c r="P7" s="8"/>
      <c r="Q7" s="8"/>
      <c r="R7" s="9"/>
    </row>
    <row r="8" spans="1:18" ht="15.75" thickBot="1" x14ac:dyDescent="0.3">
      <c r="A8" s="10" t="s">
        <v>5</v>
      </c>
      <c r="B8" s="11"/>
      <c r="C8" s="12" t="s">
        <v>6</v>
      </c>
      <c r="D8" s="13"/>
      <c r="E8" s="13"/>
      <c r="F8" s="14"/>
      <c r="G8" s="13" t="s">
        <v>7</v>
      </c>
      <c r="H8" s="13"/>
      <c r="I8" s="13"/>
      <c r="J8" s="14"/>
      <c r="K8" s="13" t="s">
        <v>8</v>
      </c>
      <c r="L8" s="13"/>
      <c r="M8" s="13"/>
      <c r="N8" s="14"/>
      <c r="O8" s="15"/>
      <c r="P8" s="16"/>
      <c r="Q8" s="16"/>
      <c r="R8" s="17"/>
    </row>
    <row r="9" spans="1:18" ht="37.5" thickBot="1" x14ac:dyDescent="0.3">
      <c r="A9" s="18" t="s">
        <v>9</v>
      </c>
      <c r="B9" s="19" t="s">
        <v>10</v>
      </c>
      <c r="C9" s="20" t="s">
        <v>11</v>
      </c>
      <c r="D9" s="21" t="s">
        <v>12</v>
      </c>
      <c r="E9" s="22" t="s">
        <v>13</v>
      </c>
      <c r="F9" s="23" t="s">
        <v>14</v>
      </c>
      <c r="G9" s="20" t="s">
        <v>11</v>
      </c>
      <c r="H9" s="21" t="s">
        <v>12</v>
      </c>
      <c r="I9" s="22" t="s">
        <v>13</v>
      </c>
      <c r="J9" s="23" t="s">
        <v>14</v>
      </c>
      <c r="K9" s="20" t="s">
        <v>11</v>
      </c>
      <c r="L9" s="21" t="s">
        <v>12</v>
      </c>
      <c r="M9" s="22" t="s">
        <v>13</v>
      </c>
      <c r="N9" s="23" t="s">
        <v>14</v>
      </c>
      <c r="O9" s="24" t="s">
        <v>11</v>
      </c>
      <c r="P9" s="25" t="s">
        <v>12</v>
      </c>
      <c r="Q9" s="26" t="s">
        <v>15</v>
      </c>
      <c r="R9" s="27" t="s">
        <v>14</v>
      </c>
    </row>
    <row r="10" spans="1:18" x14ac:dyDescent="0.25">
      <c r="A10" s="28">
        <v>501</v>
      </c>
      <c r="B10" s="29" t="s">
        <v>16</v>
      </c>
      <c r="C10" s="30">
        <v>27.411000000000001</v>
      </c>
      <c r="D10" s="31">
        <v>171.01</v>
      </c>
      <c r="E10" s="32"/>
      <c r="F10" s="33">
        <f>SUM(C10:E10)</f>
        <v>198.42099999999999</v>
      </c>
      <c r="G10" s="30">
        <v>48.411000000000001</v>
      </c>
      <c r="H10" s="31">
        <v>171.01900000000001</v>
      </c>
      <c r="I10" s="32"/>
      <c r="J10" s="33">
        <f>SUM(G10:I10)</f>
        <v>219.43</v>
      </c>
      <c r="K10" s="30">
        <v>95.522000000000006</v>
      </c>
      <c r="L10" s="31">
        <v>171.01900000000001</v>
      </c>
      <c r="M10" s="32"/>
      <c r="N10" s="33">
        <f>SUM(K10:M10)</f>
        <v>266.541</v>
      </c>
      <c r="O10" s="30">
        <v>37.36</v>
      </c>
      <c r="P10" s="31">
        <v>74</v>
      </c>
      <c r="Q10" s="32"/>
      <c r="R10" s="34">
        <f>SUM(O10:Q10)</f>
        <v>111.36</v>
      </c>
    </row>
    <row r="11" spans="1:18" x14ac:dyDescent="0.25">
      <c r="A11" s="35">
        <v>501</v>
      </c>
      <c r="B11" s="36" t="s">
        <v>17</v>
      </c>
      <c r="C11" s="37"/>
      <c r="D11" s="38"/>
      <c r="E11" s="39"/>
      <c r="F11" s="34">
        <f>SUM(C11:E11)</f>
        <v>0</v>
      </c>
      <c r="G11" s="37"/>
      <c r="H11" s="38">
        <v>6.4889999999999999</v>
      </c>
      <c r="I11" s="39"/>
      <c r="J11" s="34">
        <f>SUM(G11:I11)</f>
        <v>6.4889999999999999</v>
      </c>
      <c r="K11" s="37"/>
      <c r="L11" s="38">
        <v>6.4889999999999999</v>
      </c>
      <c r="M11" s="39"/>
      <c r="N11" s="34">
        <f>SUM(K11:M11)</f>
        <v>6.4889999999999999</v>
      </c>
      <c r="O11" s="37"/>
      <c r="P11" s="38"/>
      <c r="Q11" s="39"/>
      <c r="R11" s="34">
        <f>SUM(O11:Q11)</f>
        <v>0</v>
      </c>
    </row>
    <row r="12" spans="1:18" x14ac:dyDescent="0.25">
      <c r="A12" s="35">
        <v>502</v>
      </c>
      <c r="B12" s="40" t="s">
        <v>18</v>
      </c>
      <c r="C12" s="37">
        <f t="shared" ref="C12:R12" si="0">SUM(C13:C16)</f>
        <v>330</v>
      </c>
      <c r="D12" s="38">
        <f t="shared" si="0"/>
        <v>0</v>
      </c>
      <c r="E12" s="39">
        <f t="shared" si="0"/>
        <v>0</v>
      </c>
      <c r="F12" s="41">
        <f t="shared" si="0"/>
        <v>330</v>
      </c>
      <c r="G12" s="37">
        <f t="shared" si="0"/>
        <v>330</v>
      </c>
      <c r="H12" s="38">
        <f t="shared" si="0"/>
        <v>0</v>
      </c>
      <c r="I12" s="39">
        <f t="shared" si="0"/>
        <v>0</v>
      </c>
      <c r="J12" s="41">
        <f t="shared" si="0"/>
        <v>330</v>
      </c>
      <c r="K12" s="37">
        <f t="shared" si="0"/>
        <v>330</v>
      </c>
      <c r="L12" s="38">
        <f t="shared" si="0"/>
        <v>0</v>
      </c>
      <c r="M12" s="39">
        <f t="shared" si="0"/>
        <v>0</v>
      </c>
      <c r="N12" s="41">
        <f t="shared" si="0"/>
        <v>330</v>
      </c>
      <c r="O12" s="37">
        <v>330</v>
      </c>
      <c r="P12" s="38">
        <f t="shared" si="0"/>
        <v>0</v>
      </c>
      <c r="Q12" s="39">
        <f t="shared" si="0"/>
        <v>0</v>
      </c>
      <c r="R12" s="41">
        <f t="shared" si="0"/>
        <v>330</v>
      </c>
    </row>
    <row r="13" spans="1:18" x14ac:dyDescent="0.25">
      <c r="A13" s="42" t="s">
        <v>19</v>
      </c>
      <c r="B13" s="40" t="s">
        <v>20</v>
      </c>
      <c r="C13" s="37"/>
      <c r="D13" s="38"/>
      <c r="E13" s="39"/>
      <c r="F13" s="34">
        <f t="shared" ref="F13:F40" si="1">SUM(C13:E13)</f>
        <v>0</v>
      </c>
      <c r="G13" s="37"/>
      <c r="H13" s="38"/>
      <c r="I13" s="39"/>
      <c r="J13" s="34">
        <f t="shared" ref="J13:J40" si="2">SUM(G13:I13)</f>
        <v>0</v>
      </c>
      <c r="K13" s="37"/>
      <c r="L13" s="38"/>
      <c r="M13" s="39"/>
      <c r="N13" s="34">
        <f t="shared" ref="N13:N40" si="3">SUM(K13:M13)</f>
        <v>0</v>
      </c>
      <c r="O13" s="37"/>
      <c r="P13" s="38"/>
      <c r="Q13" s="39"/>
      <c r="R13" s="34">
        <f t="shared" ref="R13:R40" si="4">SUM(O13:Q13)</f>
        <v>0</v>
      </c>
    </row>
    <row r="14" spans="1:18" x14ac:dyDescent="0.25">
      <c r="A14" s="35"/>
      <c r="B14" s="36" t="s">
        <v>21</v>
      </c>
      <c r="C14" s="37">
        <v>60</v>
      </c>
      <c r="D14" s="38"/>
      <c r="E14" s="39"/>
      <c r="F14" s="34">
        <f t="shared" si="1"/>
        <v>60</v>
      </c>
      <c r="G14" s="37">
        <v>60</v>
      </c>
      <c r="H14" s="38"/>
      <c r="I14" s="39"/>
      <c r="J14" s="34">
        <f t="shared" si="2"/>
        <v>60</v>
      </c>
      <c r="K14" s="37">
        <v>60</v>
      </c>
      <c r="L14" s="38"/>
      <c r="M14" s="39"/>
      <c r="N14" s="34">
        <f t="shared" si="3"/>
        <v>60</v>
      </c>
      <c r="O14" s="37">
        <v>60</v>
      </c>
      <c r="P14" s="38"/>
      <c r="Q14" s="39"/>
      <c r="R14" s="34">
        <f t="shared" si="4"/>
        <v>60</v>
      </c>
    </row>
    <row r="15" spans="1:18" x14ac:dyDescent="0.25">
      <c r="A15" s="35"/>
      <c r="B15" s="36" t="s">
        <v>22</v>
      </c>
      <c r="C15" s="37">
        <v>60</v>
      </c>
      <c r="D15" s="38"/>
      <c r="E15" s="39"/>
      <c r="F15" s="34">
        <f t="shared" si="1"/>
        <v>60</v>
      </c>
      <c r="G15" s="37">
        <v>60</v>
      </c>
      <c r="H15" s="38"/>
      <c r="I15" s="39"/>
      <c r="J15" s="34">
        <f t="shared" si="2"/>
        <v>60</v>
      </c>
      <c r="K15" s="37">
        <v>60</v>
      </c>
      <c r="L15" s="38"/>
      <c r="M15" s="39"/>
      <c r="N15" s="34">
        <f t="shared" si="3"/>
        <v>60</v>
      </c>
      <c r="O15" s="37">
        <v>60</v>
      </c>
      <c r="P15" s="38"/>
      <c r="Q15" s="39"/>
      <c r="R15" s="34">
        <f t="shared" si="4"/>
        <v>60</v>
      </c>
    </row>
    <row r="16" spans="1:18" x14ac:dyDescent="0.25">
      <c r="A16" s="35"/>
      <c r="B16" s="40" t="s">
        <v>23</v>
      </c>
      <c r="C16" s="37">
        <v>210</v>
      </c>
      <c r="D16" s="38"/>
      <c r="E16" s="39"/>
      <c r="F16" s="34">
        <f t="shared" si="1"/>
        <v>210</v>
      </c>
      <c r="G16" s="37">
        <v>210</v>
      </c>
      <c r="H16" s="38"/>
      <c r="I16" s="39"/>
      <c r="J16" s="34">
        <f t="shared" si="2"/>
        <v>210</v>
      </c>
      <c r="K16" s="37">
        <v>210</v>
      </c>
      <c r="L16" s="38"/>
      <c r="M16" s="39"/>
      <c r="N16" s="34">
        <f t="shared" si="3"/>
        <v>210</v>
      </c>
      <c r="O16" s="37">
        <v>210</v>
      </c>
      <c r="P16" s="38"/>
      <c r="Q16" s="39"/>
      <c r="R16" s="34">
        <f t="shared" si="4"/>
        <v>210</v>
      </c>
    </row>
    <row r="17" spans="1:18" x14ac:dyDescent="0.25">
      <c r="A17" s="35">
        <v>511</v>
      </c>
      <c r="B17" s="36" t="s">
        <v>24</v>
      </c>
      <c r="C17" s="37">
        <v>10</v>
      </c>
      <c r="D17" s="38"/>
      <c r="E17" s="39"/>
      <c r="F17" s="34">
        <f t="shared" si="1"/>
        <v>10</v>
      </c>
      <c r="G17" s="37">
        <v>363.77199999999999</v>
      </c>
      <c r="H17" s="38"/>
      <c r="I17" s="39"/>
      <c r="J17" s="34">
        <f t="shared" si="2"/>
        <v>363.77199999999999</v>
      </c>
      <c r="K17" s="37">
        <v>446.995</v>
      </c>
      <c r="L17" s="38"/>
      <c r="M17" s="39"/>
      <c r="N17" s="34">
        <f t="shared" si="3"/>
        <v>446.995</v>
      </c>
      <c r="O17" s="37">
        <v>34.857999999999997</v>
      </c>
      <c r="P17" s="38"/>
      <c r="Q17" s="39"/>
      <c r="R17" s="34">
        <f t="shared" si="4"/>
        <v>34.857999999999997</v>
      </c>
    </row>
    <row r="18" spans="1:18" x14ac:dyDescent="0.25">
      <c r="A18" s="35">
        <v>512</v>
      </c>
      <c r="B18" s="36" t="s">
        <v>25</v>
      </c>
      <c r="C18" s="37"/>
      <c r="D18" s="38"/>
      <c r="E18" s="39"/>
      <c r="F18" s="34">
        <f t="shared" si="1"/>
        <v>0</v>
      </c>
      <c r="G18" s="37"/>
      <c r="H18" s="38"/>
      <c r="I18" s="39"/>
      <c r="J18" s="34">
        <f t="shared" si="2"/>
        <v>0</v>
      </c>
      <c r="K18" s="37"/>
      <c r="L18" s="38"/>
      <c r="M18" s="39"/>
      <c r="N18" s="34">
        <f t="shared" si="3"/>
        <v>0</v>
      </c>
      <c r="O18" s="37"/>
      <c r="P18" s="38">
        <v>0.99</v>
      </c>
      <c r="Q18" s="39"/>
      <c r="R18" s="34">
        <f t="shared" si="4"/>
        <v>0.99</v>
      </c>
    </row>
    <row r="19" spans="1:18" x14ac:dyDescent="0.25">
      <c r="A19" s="35">
        <v>513</v>
      </c>
      <c r="B19" s="36" t="s">
        <v>26</v>
      </c>
      <c r="C19" s="37"/>
      <c r="D19" s="38"/>
      <c r="E19" s="39"/>
      <c r="F19" s="34">
        <f t="shared" si="1"/>
        <v>0</v>
      </c>
      <c r="G19" s="37"/>
      <c r="H19" s="38">
        <v>240.779</v>
      </c>
      <c r="I19" s="39"/>
      <c r="J19" s="34">
        <f t="shared" si="2"/>
        <v>240.779</v>
      </c>
      <c r="K19" s="37"/>
      <c r="L19" s="38">
        <v>240.779</v>
      </c>
      <c r="M19" s="39"/>
      <c r="N19" s="34">
        <f t="shared" si="3"/>
        <v>240.779</v>
      </c>
      <c r="O19" s="37"/>
      <c r="P19" s="38"/>
      <c r="Q19" s="39"/>
      <c r="R19" s="34">
        <f t="shared" si="4"/>
        <v>0</v>
      </c>
    </row>
    <row r="20" spans="1:18" x14ac:dyDescent="0.25">
      <c r="A20" s="35">
        <v>518</v>
      </c>
      <c r="B20" s="36" t="s">
        <v>27</v>
      </c>
      <c r="C20" s="37">
        <v>320</v>
      </c>
      <c r="D20" s="38">
        <v>34.630000000000003</v>
      </c>
      <c r="E20" s="39"/>
      <c r="F20" s="34">
        <f t="shared" si="1"/>
        <v>354.63</v>
      </c>
      <c r="G20" s="37">
        <v>344</v>
      </c>
      <c r="H20" s="38">
        <v>120.38</v>
      </c>
      <c r="I20" s="39"/>
      <c r="J20" s="34">
        <f t="shared" si="2"/>
        <v>464.38</v>
      </c>
      <c r="K20" s="37">
        <v>316.70999999999998</v>
      </c>
      <c r="L20" s="38">
        <v>120.38</v>
      </c>
      <c r="M20" s="39"/>
      <c r="N20" s="34">
        <f t="shared" si="3"/>
        <v>437.09</v>
      </c>
      <c r="O20" s="37">
        <v>330</v>
      </c>
      <c r="P20" s="38">
        <v>37.049999999999997</v>
      </c>
      <c r="Q20" s="39"/>
      <c r="R20" s="34">
        <f t="shared" si="4"/>
        <v>367.05</v>
      </c>
    </row>
    <row r="21" spans="1:18" x14ac:dyDescent="0.25">
      <c r="A21" s="35">
        <v>521</v>
      </c>
      <c r="B21" s="36" t="s">
        <v>28</v>
      </c>
      <c r="C21" s="37">
        <v>4.2290000000000001</v>
      </c>
      <c r="D21" s="38">
        <v>4914.3500000000004</v>
      </c>
      <c r="E21" s="39"/>
      <c r="F21" s="34">
        <f t="shared" si="1"/>
        <v>4918.5790000000006</v>
      </c>
      <c r="G21" s="37">
        <v>4.2290000000000001</v>
      </c>
      <c r="H21" s="38">
        <v>4825.2700000000004</v>
      </c>
      <c r="I21" s="39"/>
      <c r="J21" s="34">
        <f t="shared" si="2"/>
        <v>4829.4990000000007</v>
      </c>
      <c r="K21" s="37">
        <v>4.2290000000000001</v>
      </c>
      <c r="L21" s="38">
        <v>4825.2700000000004</v>
      </c>
      <c r="M21" s="39"/>
      <c r="N21" s="34">
        <f t="shared" si="3"/>
        <v>4829.4990000000007</v>
      </c>
      <c r="O21" s="37">
        <v>6.6</v>
      </c>
      <c r="P21" s="38">
        <v>5258.35</v>
      </c>
      <c r="Q21" s="39"/>
      <c r="R21" s="34">
        <f t="shared" si="4"/>
        <v>5264.9500000000007</v>
      </c>
    </row>
    <row r="22" spans="1:18" x14ac:dyDescent="0.25">
      <c r="A22" s="35">
        <v>524</v>
      </c>
      <c r="B22" s="36" t="s">
        <v>29</v>
      </c>
      <c r="C22" s="37"/>
      <c r="D22" s="38">
        <v>1000</v>
      </c>
      <c r="E22" s="39"/>
      <c r="F22" s="34">
        <f t="shared" si="1"/>
        <v>1000</v>
      </c>
      <c r="G22" s="37"/>
      <c r="H22" s="38">
        <v>1160.758</v>
      </c>
      <c r="I22" s="39"/>
      <c r="J22" s="34">
        <f t="shared" si="2"/>
        <v>1160.758</v>
      </c>
      <c r="K22" s="37"/>
      <c r="L22" s="38">
        <v>1160.758</v>
      </c>
      <c r="M22" s="39"/>
      <c r="N22" s="34">
        <f t="shared" si="3"/>
        <v>1160.758</v>
      </c>
      <c r="O22" s="37"/>
      <c r="P22" s="38">
        <v>1070</v>
      </c>
      <c r="Q22" s="39"/>
      <c r="R22" s="34">
        <f t="shared" si="4"/>
        <v>1070</v>
      </c>
    </row>
    <row r="23" spans="1:18" x14ac:dyDescent="0.25">
      <c r="A23" s="35">
        <v>524</v>
      </c>
      <c r="B23" s="36" t="s">
        <v>30</v>
      </c>
      <c r="C23" s="37"/>
      <c r="D23" s="38">
        <v>625.80999999999995</v>
      </c>
      <c r="E23" s="39"/>
      <c r="F23" s="34">
        <f t="shared" si="1"/>
        <v>625.80999999999995</v>
      </c>
      <c r="G23" s="37"/>
      <c r="H23" s="38">
        <v>433.75900000000001</v>
      </c>
      <c r="I23" s="39"/>
      <c r="J23" s="34">
        <f t="shared" si="2"/>
        <v>433.75900000000001</v>
      </c>
      <c r="K23" s="37"/>
      <c r="L23" s="38">
        <v>433.75900000000001</v>
      </c>
      <c r="M23" s="39"/>
      <c r="N23" s="34">
        <f t="shared" si="3"/>
        <v>433.75900000000001</v>
      </c>
      <c r="O23" s="37"/>
      <c r="P23" s="38">
        <v>669.62</v>
      </c>
      <c r="Q23" s="39"/>
      <c r="R23" s="34">
        <f t="shared" si="4"/>
        <v>669.62</v>
      </c>
    </row>
    <row r="24" spans="1:18" x14ac:dyDescent="0.25">
      <c r="A24" s="35">
        <v>525</v>
      </c>
      <c r="B24" s="36" t="s">
        <v>31</v>
      </c>
      <c r="C24" s="37"/>
      <c r="D24" s="38">
        <v>23.39</v>
      </c>
      <c r="E24" s="39"/>
      <c r="F24" s="34">
        <f t="shared" si="1"/>
        <v>23.39</v>
      </c>
      <c r="G24" s="37"/>
      <c r="H24" s="38">
        <v>24.094999999999999</v>
      </c>
      <c r="I24" s="39"/>
      <c r="J24" s="34">
        <f t="shared" si="2"/>
        <v>24.094999999999999</v>
      </c>
      <c r="K24" s="37"/>
      <c r="L24" s="38">
        <v>24.094999999999999</v>
      </c>
      <c r="M24" s="39"/>
      <c r="N24" s="34">
        <f t="shared" si="3"/>
        <v>24.094999999999999</v>
      </c>
      <c r="O24" s="37"/>
      <c r="P24" s="38">
        <v>25</v>
      </c>
      <c r="Q24" s="39"/>
      <c r="R24" s="34">
        <f t="shared" si="4"/>
        <v>25</v>
      </c>
    </row>
    <row r="25" spans="1:18" x14ac:dyDescent="0.25">
      <c r="A25" s="35">
        <v>527</v>
      </c>
      <c r="B25" s="36" t="s">
        <v>32</v>
      </c>
      <c r="C25" s="37"/>
      <c r="D25" s="38">
        <v>75.44</v>
      </c>
      <c r="E25" s="39"/>
      <c r="F25" s="34">
        <f t="shared" si="1"/>
        <v>75.44</v>
      </c>
      <c r="G25" s="37"/>
      <c r="H25" s="38">
        <v>47.939</v>
      </c>
      <c r="I25" s="39"/>
      <c r="J25" s="34">
        <f t="shared" si="2"/>
        <v>47.939</v>
      </c>
      <c r="K25" s="37"/>
      <c r="L25" s="38">
        <v>47.939</v>
      </c>
      <c r="M25" s="39"/>
      <c r="N25" s="34">
        <f t="shared" si="3"/>
        <v>47.939</v>
      </c>
      <c r="O25" s="37"/>
      <c r="P25" s="38">
        <v>80.72</v>
      </c>
      <c r="Q25" s="39"/>
      <c r="R25" s="34">
        <f t="shared" si="4"/>
        <v>80.72</v>
      </c>
    </row>
    <row r="26" spans="1:18" x14ac:dyDescent="0.25">
      <c r="A26" s="35">
        <v>527</v>
      </c>
      <c r="B26" s="36" t="s">
        <v>33</v>
      </c>
      <c r="C26" s="37"/>
      <c r="D26" s="38"/>
      <c r="E26" s="39"/>
      <c r="F26" s="34">
        <f t="shared" si="1"/>
        <v>0</v>
      </c>
      <c r="G26" s="37"/>
      <c r="H26" s="38">
        <v>12.488</v>
      </c>
      <c r="I26" s="39"/>
      <c r="J26" s="34">
        <f t="shared" si="2"/>
        <v>12.488</v>
      </c>
      <c r="K26" s="37"/>
      <c r="L26" s="38">
        <v>12.488</v>
      </c>
      <c r="M26" s="39"/>
      <c r="N26" s="34">
        <f t="shared" si="3"/>
        <v>12.488</v>
      </c>
      <c r="O26" s="37"/>
      <c r="P26" s="38">
        <v>7.31</v>
      </c>
      <c r="Q26" s="39"/>
      <c r="R26" s="34">
        <f t="shared" si="4"/>
        <v>7.31</v>
      </c>
    </row>
    <row r="27" spans="1:18" x14ac:dyDescent="0.25">
      <c r="A27" s="35">
        <v>528</v>
      </c>
      <c r="B27" s="36" t="s">
        <v>34</v>
      </c>
      <c r="C27" s="37"/>
      <c r="D27" s="38"/>
      <c r="E27" s="39"/>
      <c r="F27" s="34">
        <f t="shared" si="1"/>
        <v>0</v>
      </c>
      <c r="G27" s="37"/>
      <c r="H27" s="38"/>
      <c r="I27" s="39"/>
      <c r="J27" s="34">
        <f t="shared" si="2"/>
        <v>0</v>
      </c>
      <c r="K27" s="37"/>
      <c r="L27" s="38"/>
      <c r="M27" s="39"/>
      <c r="N27" s="34">
        <f t="shared" si="3"/>
        <v>0</v>
      </c>
      <c r="O27" s="37"/>
      <c r="P27" s="38"/>
      <c r="Q27" s="39"/>
      <c r="R27" s="34">
        <f t="shared" si="4"/>
        <v>0</v>
      </c>
    </row>
    <row r="28" spans="1:18" x14ac:dyDescent="0.25">
      <c r="A28" s="35">
        <v>531</v>
      </c>
      <c r="B28" s="36" t="s">
        <v>35</v>
      </c>
      <c r="C28" s="37"/>
      <c r="D28" s="38"/>
      <c r="E28" s="39"/>
      <c r="F28" s="34">
        <f t="shared" si="1"/>
        <v>0</v>
      </c>
      <c r="G28" s="37"/>
      <c r="H28" s="38"/>
      <c r="I28" s="39"/>
      <c r="J28" s="34">
        <f t="shared" si="2"/>
        <v>0</v>
      </c>
      <c r="K28" s="37"/>
      <c r="L28" s="38"/>
      <c r="M28" s="39"/>
      <c r="N28" s="34">
        <f t="shared" si="3"/>
        <v>0</v>
      </c>
      <c r="O28" s="37"/>
      <c r="P28" s="38"/>
      <c r="Q28" s="39"/>
      <c r="R28" s="34">
        <f t="shared" si="4"/>
        <v>0</v>
      </c>
    </row>
    <row r="29" spans="1:18" x14ac:dyDescent="0.25">
      <c r="A29" s="35">
        <v>538</v>
      </c>
      <c r="B29" s="36" t="s">
        <v>36</v>
      </c>
      <c r="C29" s="37"/>
      <c r="D29" s="38"/>
      <c r="E29" s="39"/>
      <c r="F29" s="34">
        <f t="shared" si="1"/>
        <v>0</v>
      </c>
      <c r="G29" s="37"/>
      <c r="H29" s="38"/>
      <c r="I29" s="39"/>
      <c r="J29" s="34">
        <f t="shared" si="2"/>
        <v>0</v>
      </c>
      <c r="K29" s="37"/>
      <c r="L29" s="38"/>
      <c r="M29" s="39"/>
      <c r="N29" s="34">
        <f t="shared" si="3"/>
        <v>0</v>
      </c>
      <c r="O29" s="37"/>
      <c r="P29" s="38"/>
      <c r="Q29" s="39"/>
      <c r="R29" s="34">
        <f t="shared" si="4"/>
        <v>0</v>
      </c>
    </row>
    <row r="30" spans="1:18" x14ac:dyDescent="0.25">
      <c r="A30" s="35">
        <v>544</v>
      </c>
      <c r="B30" s="36" t="s">
        <v>37</v>
      </c>
      <c r="C30" s="37"/>
      <c r="D30" s="38"/>
      <c r="E30" s="39"/>
      <c r="F30" s="43">
        <f t="shared" si="1"/>
        <v>0</v>
      </c>
      <c r="G30" s="37"/>
      <c r="H30" s="38"/>
      <c r="I30" s="39"/>
      <c r="J30" s="43">
        <f t="shared" si="2"/>
        <v>0</v>
      </c>
      <c r="K30" s="37"/>
      <c r="L30" s="38"/>
      <c r="M30" s="39"/>
      <c r="N30" s="43">
        <f t="shared" si="3"/>
        <v>0</v>
      </c>
      <c r="O30" s="37"/>
      <c r="P30" s="38"/>
      <c r="Q30" s="39"/>
      <c r="R30" s="43">
        <f t="shared" si="4"/>
        <v>0</v>
      </c>
    </row>
    <row r="31" spans="1:18" x14ac:dyDescent="0.25">
      <c r="A31" s="35">
        <v>549</v>
      </c>
      <c r="B31" s="36" t="s">
        <v>38</v>
      </c>
      <c r="C31" s="37"/>
      <c r="D31" s="38"/>
      <c r="E31" s="39"/>
      <c r="F31" s="34">
        <f t="shared" si="1"/>
        <v>0</v>
      </c>
      <c r="G31" s="37"/>
      <c r="H31" s="38"/>
      <c r="I31" s="39"/>
      <c r="J31" s="34">
        <f t="shared" si="2"/>
        <v>0</v>
      </c>
      <c r="K31" s="37"/>
      <c r="L31" s="38"/>
      <c r="M31" s="39"/>
      <c r="N31" s="34">
        <f t="shared" si="3"/>
        <v>0</v>
      </c>
      <c r="O31" s="37"/>
      <c r="P31" s="38"/>
      <c r="Q31" s="39"/>
      <c r="R31" s="34">
        <f t="shared" si="4"/>
        <v>0</v>
      </c>
    </row>
    <row r="32" spans="1:18" x14ac:dyDescent="0.25">
      <c r="A32" s="35">
        <v>551</v>
      </c>
      <c r="B32" s="36" t="s">
        <v>39</v>
      </c>
      <c r="C32" s="37"/>
      <c r="D32" s="38"/>
      <c r="E32" s="39"/>
      <c r="F32" s="34">
        <f t="shared" si="1"/>
        <v>0</v>
      </c>
      <c r="G32" s="37"/>
      <c r="H32" s="38"/>
      <c r="I32" s="39"/>
      <c r="J32" s="34">
        <f t="shared" si="2"/>
        <v>0</v>
      </c>
      <c r="K32" s="37"/>
      <c r="L32" s="38"/>
      <c r="M32" s="39"/>
      <c r="N32" s="34">
        <f t="shared" si="3"/>
        <v>0</v>
      </c>
      <c r="O32" s="37"/>
      <c r="P32" s="38"/>
      <c r="Q32" s="39"/>
      <c r="R32" s="34">
        <f t="shared" si="4"/>
        <v>0</v>
      </c>
    </row>
    <row r="33" spans="1:18" x14ac:dyDescent="0.25">
      <c r="A33" s="44">
        <v>551</v>
      </c>
      <c r="B33" s="40" t="s">
        <v>40</v>
      </c>
      <c r="C33" s="37">
        <v>10.093</v>
      </c>
      <c r="D33" s="38"/>
      <c r="E33" s="39"/>
      <c r="F33" s="34">
        <f t="shared" si="1"/>
        <v>10.093</v>
      </c>
      <c r="G33" s="37">
        <v>10.093</v>
      </c>
      <c r="H33" s="38"/>
      <c r="I33" s="39"/>
      <c r="J33" s="34">
        <f t="shared" si="2"/>
        <v>10.093</v>
      </c>
      <c r="K33" s="37">
        <v>10.093</v>
      </c>
      <c r="L33" s="38"/>
      <c r="M33" s="39"/>
      <c r="N33" s="34">
        <f t="shared" si="3"/>
        <v>10.093</v>
      </c>
      <c r="O33" s="37">
        <v>10.571999999999999</v>
      </c>
      <c r="P33" s="38"/>
      <c r="Q33" s="39"/>
      <c r="R33" s="34">
        <f t="shared" si="4"/>
        <v>10.571999999999999</v>
      </c>
    </row>
    <row r="34" spans="1:18" x14ac:dyDescent="0.25">
      <c r="A34" s="35">
        <v>551</v>
      </c>
      <c r="B34" s="36" t="s">
        <v>41</v>
      </c>
      <c r="C34" s="37"/>
      <c r="D34" s="38"/>
      <c r="E34" s="39"/>
      <c r="F34" s="34">
        <f t="shared" si="1"/>
        <v>0</v>
      </c>
      <c r="G34" s="37"/>
      <c r="H34" s="38"/>
      <c r="I34" s="39"/>
      <c r="J34" s="34">
        <f t="shared" si="2"/>
        <v>0</v>
      </c>
      <c r="K34" s="37"/>
      <c r="L34" s="38"/>
      <c r="M34" s="39"/>
      <c r="N34" s="34">
        <f t="shared" si="3"/>
        <v>0</v>
      </c>
      <c r="O34" s="37"/>
      <c r="P34" s="38"/>
      <c r="Q34" s="39"/>
      <c r="R34" s="34">
        <f t="shared" si="4"/>
        <v>0</v>
      </c>
    </row>
    <row r="35" spans="1:18" x14ac:dyDescent="0.25">
      <c r="A35" s="35">
        <v>551</v>
      </c>
      <c r="B35" s="36" t="s">
        <v>42</v>
      </c>
      <c r="C35" s="37"/>
      <c r="D35" s="38"/>
      <c r="E35" s="39"/>
      <c r="F35" s="34">
        <f t="shared" si="1"/>
        <v>0</v>
      </c>
      <c r="G35" s="37"/>
      <c r="H35" s="38"/>
      <c r="I35" s="39"/>
      <c r="J35" s="34">
        <f t="shared" si="2"/>
        <v>0</v>
      </c>
      <c r="K35" s="37"/>
      <c r="L35" s="38"/>
      <c r="M35" s="39"/>
      <c r="N35" s="34">
        <f t="shared" si="3"/>
        <v>0</v>
      </c>
      <c r="O35" s="37"/>
      <c r="P35" s="38"/>
      <c r="Q35" s="39"/>
      <c r="R35" s="34">
        <f t="shared" si="4"/>
        <v>0</v>
      </c>
    </row>
    <row r="36" spans="1:18" x14ac:dyDescent="0.25">
      <c r="A36" s="44">
        <v>551</v>
      </c>
      <c r="B36" s="40" t="s">
        <v>43</v>
      </c>
      <c r="C36" s="37"/>
      <c r="D36" s="38"/>
      <c r="E36" s="39"/>
      <c r="F36" s="34">
        <f t="shared" si="1"/>
        <v>0</v>
      </c>
      <c r="G36" s="37"/>
      <c r="H36" s="38"/>
      <c r="I36" s="39"/>
      <c r="J36" s="34">
        <f t="shared" si="2"/>
        <v>0</v>
      </c>
      <c r="K36" s="37"/>
      <c r="L36" s="38"/>
      <c r="M36" s="39"/>
      <c r="N36" s="34">
        <f t="shared" si="3"/>
        <v>0</v>
      </c>
      <c r="O36" s="37"/>
      <c r="P36" s="38"/>
      <c r="Q36" s="39"/>
      <c r="R36" s="34">
        <f t="shared" si="4"/>
        <v>0</v>
      </c>
    </row>
    <row r="37" spans="1:18" x14ac:dyDescent="0.25">
      <c r="A37" s="35">
        <v>551</v>
      </c>
      <c r="B37" s="36" t="s">
        <v>44</v>
      </c>
      <c r="C37" s="37"/>
      <c r="D37" s="38"/>
      <c r="E37" s="39"/>
      <c r="F37" s="34">
        <f t="shared" si="1"/>
        <v>0</v>
      </c>
      <c r="G37" s="37"/>
      <c r="H37" s="38"/>
      <c r="I37" s="39"/>
      <c r="J37" s="34">
        <f t="shared" si="2"/>
        <v>0</v>
      </c>
      <c r="K37" s="37"/>
      <c r="L37" s="38"/>
      <c r="M37" s="39"/>
      <c r="N37" s="34">
        <f t="shared" si="3"/>
        <v>0</v>
      </c>
      <c r="O37" s="37"/>
      <c r="P37" s="38"/>
      <c r="Q37" s="39"/>
      <c r="R37" s="34">
        <f t="shared" si="4"/>
        <v>0</v>
      </c>
    </row>
    <row r="38" spans="1:18" x14ac:dyDescent="0.25">
      <c r="A38" s="35">
        <v>551</v>
      </c>
      <c r="B38" s="36" t="s">
        <v>45</v>
      </c>
      <c r="C38" s="37"/>
      <c r="D38" s="38"/>
      <c r="E38" s="39"/>
      <c r="F38" s="43">
        <f t="shared" si="1"/>
        <v>0</v>
      </c>
      <c r="G38" s="37"/>
      <c r="H38" s="38"/>
      <c r="I38" s="39"/>
      <c r="J38" s="43">
        <f t="shared" si="2"/>
        <v>0</v>
      </c>
      <c r="K38" s="37"/>
      <c r="L38" s="38"/>
      <c r="M38" s="39"/>
      <c r="N38" s="43">
        <f t="shared" si="3"/>
        <v>0</v>
      </c>
      <c r="O38" s="37"/>
      <c r="P38" s="38"/>
      <c r="Q38" s="39"/>
      <c r="R38" s="43">
        <f t="shared" si="4"/>
        <v>0</v>
      </c>
    </row>
    <row r="39" spans="1:18" ht="45.75" x14ac:dyDescent="0.25">
      <c r="A39" s="45">
        <v>558</v>
      </c>
      <c r="B39" s="46" t="s">
        <v>46</v>
      </c>
      <c r="C39" s="47"/>
      <c r="D39" s="48"/>
      <c r="E39" s="49"/>
      <c r="F39" s="43">
        <f t="shared" si="1"/>
        <v>0</v>
      </c>
      <c r="G39" s="47"/>
      <c r="H39" s="48"/>
      <c r="I39" s="49"/>
      <c r="J39" s="43">
        <f t="shared" si="2"/>
        <v>0</v>
      </c>
      <c r="K39" s="47">
        <v>12.74</v>
      </c>
      <c r="L39" s="48"/>
      <c r="M39" s="49"/>
      <c r="N39" s="43">
        <f t="shared" si="3"/>
        <v>12.74</v>
      </c>
      <c r="O39" s="47"/>
      <c r="P39" s="48"/>
      <c r="Q39" s="49"/>
      <c r="R39" s="43">
        <f t="shared" si="4"/>
        <v>0</v>
      </c>
    </row>
    <row r="40" spans="1:18" ht="15.75" thickBot="1" x14ac:dyDescent="0.3">
      <c r="A40" s="50">
        <v>563</v>
      </c>
      <c r="B40" s="51" t="s">
        <v>47</v>
      </c>
      <c r="C40" s="47"/>
      <c r="D40" s="48"/>
      <c r="E40" s="49"/>
      <c r="F40" s="34">
        <f t="shared" si="1"/>
        <v>0</v>
      </c>
      <c r="G40" s="47"/>
      <c r="H40" s="48"/>
      <c r="I40" s="49"/>
      <c r="J40" s="34">
        <f t="shared" si="2"/>
        <v>0</v>
      </c>
      <c r="K40" s="47"/>
      <c r="L40" s="48"/>
      <c r="M40" s="49"/>
      <c r="N40" s="34">
        <f t="shared" si="3"/>
        <v>0</v>
      </c>
      <c r="O40" s="47"/>
      <c r="P40" s="48"/>
      <c r="Q40" s="49"/>
      <c r="R40" s="34">
        <f t="shared" si="4"/>
        <v>0</v>
      </c>
    </row>
    <row r="41" spans="1:18" ht="15.75" thickBot="1" x14ac:dyDescent="0.3">
      <c r="A41" s="52" t="s">
        <v>48</v>
      </c>
      <c r="B41" s="53" t="s">
        <v>49</v>
      </c>
      <c r="C41" s="54">
        <f t="shared" ref="C41:R41" si="5">SUM(C10+C11+C12+C17+C18+C19+C20+C21+C22+C23+C24+C25+C26+C27+C28+C29+C31+C33+C34+C35+C36+C37+C38+C40+C39+C30+C32)</f>
        <v>701.73300000000006</v>
      </c>
      <c r="D41" s="54">
        <f>SUM(D10+D11+D12+D17+D18+D19+D20+D21+D22+D23+D24+D25+D26+D27+D28+D29+D31+D33+D34+D35+D36+D37+D38+D40+D39+D30+D32)</f>
        <v>6844.630000000001</v>
      </c>
      <c r="E41" s="55">
        <f t="shared" si="5"/>
        <v>0</v>
      </c>
      <c r="F41" s="56">
        <f t="shared" si="5"/>
        <v>7546.3630000000003</v>
      </c>
      <c r="G41" s="54">
        <f t="shared" si="5"/>
        <v>1100.5050000000001</v>
      </c>
      <c r="H41" s="54">
        <f t="shared" si="5"/>
        <v>7042.9760000000015</v>
      </c>
      <c r="I41" s="55">
        <f t="shared" si="5"/>
        <v>0</v>
      </c>
      <c r="J41" s="56">
        <f t="shared" si="5"/>
        <v>8143.4810000000007</v>
      </c>
      <c r="K41" s="54">
        <f t="shared" si="5"/>
        <v>1216.2890000000002</v>
      </c>
      <c r="L41" s="54">
        <f>SUM(L10+L11+L12+L17+L18+L19+L20+L21+L22+L23+L24+L25+L26+L27+L28+L29+L31+L33+L34+L35+L36+L37+L38+L40+L39+L30+L32)</f>
        <v>7042.9760000000015</v>
      </c>
      <c r="M41" s="55">
        <f t="shared" si="5"/>
        <v>0</v>
      </c>
      <c r="N41" s="56">
        <f t="shared" si="5"/>
        <v>8259.2650000000012</v>
      </c>
      <c r="O41" s="57">
        <f t="shared" si="5"/>
        <v>749.3900000000001</v>
      </c>
      <c r="P41" s="57">
        <f t="shared" si="5"/>
        <v>7223.0400000000009</v>
      </c>
      <c r="Q41" s="58">
        <f t="shared" si="5"/>
        <v>0</v>
      </c>
      <c r="R41" s="59">
        <f t="shared" si="5"/>
        <v>7972.4300000000012</v>
      </c>
    </row>
    <row r="42" spans="1:18" ht="15.75" thickBot="1" x14ac:dyDescent="0.3">
      <c r="A42" s="60" t="s">
        <v>50</v>
      </c>
      <c r="B42" s="61"/>
      <c r="C42" s="62"/>
      <c r="D42" s="63"/>
      <c r="E42" s="64"/>
      <c r="F42" s="34"/>
      <c r="G42" s="62"/>
      <c r="H42" s="63"/>
      <c r="I42" s="64"/>
      <c r="J42" s="34"/>
      <c r="K42" s="62"/>
      <c r="L42" s="63"/>
      <c r="M42" s="63"/>
      <c r="N42" s="34"/>
      <c r="O42" s="62"/>
      <c r="P42" s="63"/>
      <c r="Q42" s="63"/>
      <c r="R42" s="34"/>
    </row>
    <row r="43" spans="1:18" x14ac:dyDescent="0.25">
      <c r="A43" s="65">
        <v>601</v>
      </c>
      <c r="B43" s="29" t="s">
        <v>51</v>
      </c>
      <c r="C43" s="37"/>
      <c r="D43" s="38"/>
      <c r="E43" s="39"/>
      <c r="F43" s="43">
        <f t="shared" ref="F43:F57" si="6">SUM(C43:E43)</f>
        <v>0</v>
      </c>
      <c r="G43" s="37"/>
      <c r="H43" s="38"/>
      <c r="I43" s="39"/>
      <c r="J43" s="43">
        <f t="shared" ref="J43:J57" si="7">SUM(G43:I43)</f>
        <v>0</v>
      </c>
      <c r="K43" s="37"/>
      <c r="L43" s="38"/>
      <c r="M43" s="38"/>
      <c r="N43" s="43">
        <f t="shared" ref="N43:N57" si="8">SUM(K43:M43)</f>
        <v>0</v>
      </c>
      <c r="O43" s="37"/>
      <c r="P43" s="38"/>
      <c r="Q43" s="38"/>
      <c r="R43" s="43">
        <f t="shared" ref="R43:R57" si="9">SUM(O43:Q43)</f>
        <v>0</v>
      </c>
    </row>
    <row r="44" spans="1:18" x14ac:dyDescent="0.25">
      <c r="A44" s="35">
        <v>602</v>
      </c>
      <c r="B44" s="66" t="s">
        <v>52</v>
      </c>
      <c r="C44" s="37"/>
      <c r="D44" s="38"/>
      <c r="E44" s="39"/>
      <c r="F44" s="43">
        <f t="shared" si="6"/>
        <v>0</v>
      </c>
      <c r="G44" s="37"/>
      <c r="H44" s="38"/>
      <c r="I44" s="39"/>
      <c r="J44" s="43">
        <f t="shared" si="7"/>
        <v>0</v>
      </c>
      <c r="K44" s="37"/>
      <c r="L44" s="38"/>
      <c r="M44" s="38"/>
      <c r="N44" s="43">
        <f t="shared" si="8"/>
        <v>0</v>
      </c>
      <c r="O44" s="37"/>
      <c r="P44" s="38"/>
      <c r="Q44" s="38"/>
      <c r="R44" s="43">
        <f t="shared" si="9"/>
        <v>0</v>
      </c>
    </row>
    <row r="45" spans="1:18" x14ac:dyDescent="0.25">
      <c r="A45" s="44">
        <v>603</v>
      </c>
      <c r="B45" s="40" t="s">
        <v>53</v>
      </c>
      <c r="C45" s="37"/>
      <c r="D45" s="38"/>
      <c r="E45" s="39"/>
      <c r="F45" s="43">
        <f t="shared" si="6"/>
        <v>0</v>
      </c>
      <c r="G45" s="37"/>
      <c r="H45" s="38"/>
      <c r="I45" s="39"/>
      <c r="J45" s="43">
        <f t="shared" si="7"/>
        <v>0</v>
      </c>
      <c r="K45" s="37"/>
      <c r="L45" s="38"/>
      <c r="M45" s="38">
        <v>2.4</v>
      </c>
      <c r="N45" s="43">
        <f t="shared" si="8"/>
        <v>2.4</v>
      </c>
      <c r="O45" s="37"/>
      <c r="P45" s="38"/>
      <c r="Q45" s="38">
        <v>1.6</v>
      </c>
      <c r="R45" s="43">
        <f t="shared" si="9"/>
        <v>1.6</v>
      </c>
    </row>
    <row r="46" spans="1:18" x14ac:dyDescent="0.25">
      <c r="A46" s="44">
        <v>609</v>
      </c>
      <c r="B46" s="40" t="s">
        <v>54</v>
      </c>
      <c r="C46" s="37">
        <v>208.35</v>
      </c>
      <c r="D46" s="38"/>
      <c r="E46" s="39"/>
      <c r="F46" s="43">
        <f t="shared" si="6"/>
        <v>208.35</v>
      </c>
      <c r="G46" s="37">
        <v>208.35</v>
      </c>
      <c r="H46" s="38"/>
      <c r="I46" s="39"/>
      <c r="J46" s="43">
        <f t="shared" si="7"/>
        <v>208.35</v>
      </c>
      <c r="K46" s="37">
        <v>208.35</v>
      </c>
      <c r="L46" s="38"/>
      <c r="M46" s="38"/>
      <c r="N46" s="43">
        <f t="shared" si="8"/>
        <v>208.35</v>
      </c>
      <c r="O46" s="37">
        <v>230</v>
      </c>
      <c r="P46" s="38"/>
      <c r="Q46" s="38"/>
      <c r="R46" s="43">
        <f t="shared" si="9"/>
        <v>230</v>
      </c>
    </row>
    <row r="47" spans="1:18" x14ac:dyDescent="0.25">
      <c r="A47" s="67">
        <v>609</v>
      </c>
      <c r="B47" s="66" t="s">
        <v>55</v>
      </c>
      <c r="C47" s="37"/>
      <c r="D47" s="38"/>
      <c r="E47" s="39"/>
      <c r="F47" s="43">
        <f t="shared" si="6"/>
        <v>0</v>
      </c>
      <c r="G47" s="37"/>
      <c r="H47" s="38"/>
      <c r="I47" s="39"/>
      <c r="J47" s="43">
        <f t="shared" si="7"/>
        <v>0</v>
      </c>
      <c r="K47" s="37">
        <v>34.22</v>
      </c>
      <c r="L47" s="38"/>
      <c r="M47" s="38"/>
      <c r="N47" s="43">
        <f t="shared" si="8"/>
        <v>34.22</v>
      </c>
      <c r="O47" s="37"/>
      <c r="P47" s="38"/>
      <c r="Q47" s="38"/>
      <c r="R47" s="43">
        <f t="shared" si="9"/>
        <v>0</v>
      </c>
    </row>
    <row r="48" spans="1:18" x14ac:dyDescent="0.25">
      <c r="A48" s="67">
        <v>641</v>
      </c>
      <c r="B48" s="66" t="s">
        <v>56</v>
      </c>
      <c r="C48" s="37"/>
      <c r="D48" s="38"/>
      <c r="E48" s="39"/>
      <c r="F48" s="43">
        <f t="shared" si="6"/>
        <v>0</v>
      </c>
      <c r="G48" s="37"/>
      <c r="H48" s="38"/>
      <c r="I48" s="39"/>
      <c r="J48" s="43">
        <f t="shared" si="7"/>
        <v>0</v>
      </c>
      <c r="K48" s="37"/>
      <c r="L48" s="38"/>
      <c r="M48" s="38"/>
      <c r="N48" s="43">
        <f t="shared" si="8"/>
        <v>0</v>
      </c>
      <c r="O48" s="37"/>
      <c r="P48" s="38"/>
      <c r="Q48" s="38"/>
      <c r="R48" s="43">
        <f t="shared" si="9"/>
        <v>0</v>
      </c>
    </row>
    <row r="49" spans="1:18" x14ac:dyDescent="0.25">
      <c r="A49" s="67">
        <v>643</v>
      </c>
      <c r="B49" s="66" t="s">
        <v>57</v>
      </c>
      <c r="C49" s="37"/>
      <c r="D49" s="38"/>
      <c r="E49" s="39"/>
      <c r="F49" s="43">
        <f t="shared" si="6"/>
        <v>0</v>
      </c>
      <c r="G49" s="37"/>
      <c r="H49" s="38"/>
      <c r="I49" s="39"/>
      <c r="J49" s="43">
        <f t="shared" si="7"/>
        <v>0</v>
      </c>
      <c r="K49" s="37"/>
      <c r="L49" s="38"/>
      <c r="M49" s="38"/>
      <c r="N49" s="43">
        <f t="shared" si="8"/>
        <v>0</v>
      </c>
      <c r="O49" s="37"/>
      <c r="P49" s="38"/>
      <c r="Q49" s="38"/>
      <c r="R49" s="43">
        <f t="shared" si="9"/>
        <v>0</v>
      </c>
    </row>
    <row r="50" spans="1:18" x14ac:dyDescent="0.25">
      <c r="A50" s="35">
        <v>644</v>
      </c>
      <c r="B50" s="36" t="s">
        <v>58</v>
      </c>
      <c r="C50" s="37"/>
      <c r="D50" s="38"/>
      <c r="E50" s="39"/>
      <c r="F50" s="43">
        <f t="shared" si="6"/>
        <v>0</v>
      </c>
      <c r="G50" s="37"/>
      <c r="H50" s="38"/>
      <c r="I50" s="39"/>
      <c r="J50" s="43">
        <f t="shared" si="7"/>
        <v>0</v>
      </c>
      <c r="K50" s="37"/>
      <c r="L50" s="38"/>
      <c r="M50" s="38"/>
      <c r="N50" s="43">
        <f t="shared" si="8"/>
        <v>0</v>
      </c>
      <c r="O50" s="37"/>
      <c r="P50" s="38"/>
      <c r="Q50" s="38"/>
      <c r="R50" s="43">
        <f t="shared" si="9"/>
        <v>0</v>
      </c>
    </row>
    <row r="51" spans="1:18" x14ac:dyDescent="0.25">
      <c r="A51" s="35">
        <v>646</v>
      </c>
      <c r="B51" s="36" t="s">
        <v>59</v>
      </c>
      <c r="C51" s="37"/>
      <c r="D51" s="38"/>
      <c r="E51" s="39"/>
      <c r="F51" s="43">
        <f t="shared" si="6"/>
        <v>0</v>
      </c>
      <c r="G51" s="37"/>
      <c r="H51" s="38"/>
      <c r="I51" s="39"/>
      <c r="J51" s="43">
        <f t="shared" si="7"/>
        <v>0</v>
      </c>
      <c r="K51" s="37"/>
      <c r="L51" s="38"/>
      <c r="M51" s="38"/>
      <c r="N51" s="43">
        <f t="shared" si="8"/>
        <v>0</v>
      </c>
      <c r="O51" s="37"/>
      <c r="P51" s="38"/>
      <c r="Q51" s="38"/>
      <c r="R51" s="43">
        <f t="shared" si="9"/>
        <v>0</v>
      </c>
    </row>
    <row r="52" spans="1:18" x14ac:dyDescent="0.25">
      <c r="A52" s="35">
        <v>648</v>
      </c>
      <c r="B52" s="40" t="s">
        <v>60</v>
      </c>
      <c r="C52" s="37"/>
      <c r="D52" s="38"/>
      <c r="E52" s="39"/>
      <c r="F52" s="43">
        <f t="shared" si="6"/>
        <v>0</v>
      </c>
      <c r="G52" s="37"/>
      <c r="H52" s="38"/>
      <c r="I52" s="39"/>
      <c r="J52" s="43">
        <f t="shared" si="7"/>
        <v>0</v>
      </c>
      <c r="K52" s="37">
        <v>78.331999999999994</v>
      </c>
      <c r="L52" s="38"/>
      <c r="M52" s="38"/>
      <c r="N52" s="43">
        <f t="shared" si="8"/>
        <v>78.331999999999994</v>
      </c>
      <c r="O52" s="37"/>
      <c r="P52" s="38"/>
      <c r="Q52" s="38"/>
      <c r="R52" s="43">
        <f t="shared" si="9"/>
        <v>0</v>
      </c>
    </row>
    <row r="53" spans="1:18" x14ac:dyDescent="0.25">
      <c r="A53" s="35">
        <v>649</v>
      </c>
      <c r="B53" s="66" t="s">
        <v>61</v>
      </c>
      <c r="C53" s="37"/>
      <c r="D53" s="38"/>
      <c r="E53" s="39"/>
      <c r="F53" s="43">
        <f t="shared" si="6"/>
        <v>0</v>
      </c>
      <c r="G53" s="37"/>
      <c r="H53" s="38"/>
      <c r="I53" s="39"/>
      <c r="J53" s="43">
        <f t="shared" si="7"/>
        <v>0</v>
      </c>
      <c r="K53" s="37">
        <v>3.2160000000000002</v>
      </c>
      <c r="L53" s="38"/>
      <c r="M53" s="38"/>
      <c r="N53" s="43">
        <f t="shared" si="8"/>
        <v>3.2160000000000002</v>
      </c>
      <c r="O53" s="37"/>
      <c r="P53" s="38"/>
      <c r="Q53" s="38"/>
      <c r="R53" s="43">
        <f t="shared" si="9"/>
        <v>0</v>
      </c>
    </row>
    <row r="54" spans="1:18" x14ac:dyDescent="0.25">
      <c r="A54" s="35">
        <v>662</v>
      </c>
      <c r="B54" s="36" t="s">
        <v>62</v>
      </c>
      <c r="C54" s="37">
        <v>0.05</v>
      </c>
      <c r="D54" s="38"/>
      <c r="E54" s="39"/>
      <c r="F54" s="43">
        <f t="shared" si="6"/>
        <v>0.05</v>
      </c>
      <c r="G54" s="37">
        <v>0.05</v>
      </c>
      <c r="H54" s="38"/>
      <c r="I54" s="39"/>
      <c r="J54" s="43">
        <f t="shared" si="7"/>
        <v>0.05</v>
      </c>
      <c r="K54" s="37">
        <v>6.6000000000000003E-2</v>
      </c>
      <c r="L54" s="38"/>
      <c r="M54" s="38"/>
      <c r="N54" s="43">
        <f t="shared" si="8"/>
        <v>6.6000000000000003E-2</v>
      </c>
      <c r="O54" s="37">
        <v>0.05</v>
      </c>
      <c r="P54" s="38"/>
      <c r="Q54" s="38"/>
      <c r="R54" s="43">
        <f t="shared" si="9"/>
        <v>0.05</v>
      </c>
    </row>
    <row r="55" spans="1:18" x14ac:dyDescent="0.25">
      <c r="A55" s="35">
        <v>663</v>
      </c>
      <c r="B55" s="36" t="s">
        <v>63</v>
      </c>
      <c r="C55" s="37"/>
      <c r="D55" s="38"/>
      <c r="E55" s="39"/>
      <c r="F55" s="43">
        <f t="shared" si="6"/>
        <v>0</v>
      </c>
      <c r="G55" s="37"/>
      <c r="H55" s="38"/>
      <c r="I55" s="39"/>
      <c r="J55" s="43">
        <f t="shared" si="7"/>
        <v>0</v>
      </c>
      <c r="K55" s="37"/>
      <c r="L55" s="38"/>
      <c r="M55" s="38"/>
      <c r="N55" s="43">
        <f t="shared" si="8"/>
        <v>0</v>
      </c>
      <c r="O55" s="37"/>
      <c r="P55" s="38"/>
      <c r="Q55" s="38"/>
      <c r="R55" s="43">
        <f t="shared" si="9"/>
        <v>0</v>
      </c>
    </row>
    <row r="56" spans="1:18" ht="45.75" x14ac:dyDescent="0.25">
      <c r="A56" s="67">
        <v>672</v>
      </c>
      <c r="B56" s="68" t="s">
        <v>64</v>
      </c>
      <c r="C56" s="37"/>
      <c r="D56" s="38"/>
      <c r="E56" s="39"/>
      <c r="F56" s="43">
        <f t="shared" si="6"/>
        <v>0</v>
      </c>
      <c r="G56" s="37"/>
      <c r="H56" s="38">
        <v>551.37874999999997</v>
      </c>
      <c r="I56" s="39"/>
      <c r="J56" s="43">
        <f t="shared" si="7"/>
        <v>551.37874999999997</v>
      </c>
      <c r="K56" s="37"/>
      <c r="L56" s="38">
        <v>551.38</v>
      </c>
      <c r="M56" s="38"/>
      <c r="N56" s="43">
        <f t="shared" si="8"/>
        <v>551.38</v>
      </c>
      <c r="O56" s="37"/>
      <c r="P56" s="38">
        <v>74</v>
      </c>
      <c r="Q56" s="38"/>
      <c r="R56" s="43">
        <f t="shared" si="9"/>
        <v>74</v>
      </c>
    </row>
    <row r="57" spans="1:18" ht="46.5" thickBot="1" x14ac:dyDescent="0.3">
      <c r="A57" s="69">
        <v>672</v>
      </c>
      <c r="B57" s="70" t="s">
        <v>65</v>
      </c>
      <c r="C57" s="47">
        <v>493.33300000000003</v>
      </c>
      <c r="D57" s="48">
        <v>6844.63</v>
      </c>
      <c r="E57" s="49"/>
      <c r="F57" s="71">
        <f t="shared" si="6"/>
        <v>7337.9629999999997</v>
      </c>
      <c r="G57" s="47">
        <v>892.10500000000002</v>
      </c>
      <c r="H57" s="48">
        <v>6491.598</v>
      </c>
      <c r="I57" s="49"/>
      <c r="J57" s="72">
        <f t="shared" si="7"/>
        <v>7383.7029999999995</v>
      </c>
      <c r="K57" s="47">
        <v>892.10500000000002</v>
      </c>
      <c r="L57" s="48">
        <v>6491.6</v>
      </c>
      <c r="M57" s="48"/>
      <c r="N57" s="71">
        <f t="shared" si="8"/>
        <v>7383.7049999999999</v>
      </c>
      <c r="O57" s="47">
        <v>519.34</v>
      </c>
      <c r="P57" s="48">
        <v>7149.0129999999999</v>
      </c>
      <c r="Q57" s="48"/>
      <c r="R57" s="71">
        <f t="shared" si="9"/>
        <v>7668.3530000000001</v>
      </c>
    </row>
    <row r="58" spans="1:18" ht="15.75" thickBot="1" x14ac:dyDescent="0.3">
      <c r="A58" s="73" t="s">
        <v>48</v>
      </c>
      <c r="B58" s="74" t="s">
        <v>66</v>
      </c>
      <c r="C58" s="54">
        <f t="shared" ref="C58:R58" si="10">SUM(C43:C57)</f>
        <v>701.73300000000006</v>
      </c>
      <c r="D58" s="75">
        <f t="shared" si="10"/>
        <v>6844.63</v>
      </c>
      <c r="E58" s="76">
        <f t="shared" si="10"/>
        <v>0</v>
      </c>
      <c r="F58" s="56">
        <f t="shared" si="10"/>
        <v>7546.3629999999994</v>
      </c>
      <c r="G58" s="54">
        <f t="shared" si="10"/>
        <v>1100.5050000000001</v>
      </c>
      <c r="H58" s="75">
        <f t="shared" si="10"/>
        <v>7042.9767499999998</v>
      </c>
      <c r="I58" s="75">
        <f t="shared" si="10"/>
        <v>0</v>
      </c>
      <c r="J58" s="56">
        <f t="shared" si="10"/>
        <v>8143.481749999999</v>
      </c>
      <c r="K58" s="54">
        <f t="shared" si="10"/>
        <v>1216.289</v>
      </c>
      <c r="L58" s="75">
        <f t="shared" si="10"/>
        <v>7042.9800000000005</v>
      </c>
      <c r="M58" s="75">
        <f t="shared" si="10"/>
        <v>2.4</v>
      </c>
      <c r="N58" s="56">
        <f t="shared" si="10"/>
        <v>8261.6689999999999</v>
      </c>
      <c r="O58" s="57">
        <f t="shared" si="10"/>
        <v>749.3900000000001</v>
      </c>
      <c r="P58" s="77">
        <v>7223.04</v>
      </c>
      <c r="Q58" s="77">
        <f t="shared" si="10"/>
        <v>1.6</v>
      </c>
      <c r="R58" s="59">
        <f t="shared" si="10"/>
        <v>7974.0029999999997</v>
      </c>
    </row>
    <row r="59" spans="1:18" ht="16.5" thickBot="1" x14ac:dyDescent="0.3">
      <c r="A59" s="78"/>
      <c r="B59" s="79" t="s">
        <v>67</v>
      </c>
      <c r="C59" s="80">
        <f t="shared" ref="C59:R59" si="11">SUM(C58-C41)</f>
        <v>0</v>
      </c>
      <c r="D59" s="81">
        <f t="shared" si="11"/>
        <v>-9.0949470177292824E-13</v>
      </c>
      <c r="E59" s="81">
        <f t="shared" si="11"/>
        <v>0</v>
      </c>
      <c r="F59" s="82">
        <f>SUM(F58-F41)</f>
        <v>-9.0949470177292824E-13</v>
      </c>
      <c r="G59" s="80">
        <f t="shared" si="11"/>
        <v>0</v>
      </c>
      <c r="H59" s="81">
        <f t="shared" si="11"/>
        <v>7.4999999833380571E-4</v>
      </c>
      <c r="I59" s="81">
        <f t="shared" si="11"/>
        <v>0</v>
      </c>
      <c r="J59" s="82">
        <f t="shared" si="11"/>
        <v>7.4999999833380571E-4</v>
      </c>
      <c r="K59" s="80">
        <f t="shared" si="11"/>
        <v>-2.2737367544323206E-13</v>
      </c>
      <c r="L59" s="81">
        <f t="shared" si="11"/>
        <v>3.9999999989959178E-3</v>
      </c>
      <c r="M59" s="81">
        <f t="shared" si="11"/>
        <v>2.4</v>
      </c>
      <c r="N59" s="82">
        <f t="shared" si="11"/>
        <v>2.4039999999986321</v>
      </c>
      <c r="O59" s="80">
        <f t="shared" si="11"/>
        <v>0</v>
      </c>
      <c r="P59" s="81">
        <f t="shared" si="11"/>
        <v>-9.0949470177292824E-13</v>
      </c>
      <c r="Q59" s="81">
        <f t="shared" si="11"/>
        <v>1.6</v>
      </c>
      <c r="R59" s="82">
        <f t="shared" si="11"/>
        <v>1.5729999999985012</v>
      </c>
    </row>
    <row r="60" spans="1:18" ht="16.5" thickBot="1" x14ac:dyDescent="0.3">
      <c r="A60" s="83"/>
      <c r="B60" s="84"/>
      <c r="C60" s="85"/>
      <c r="D60" s="85"/>
      <c r="E60" s="85"/>
      <c r="F60" s="85"/>
      <c r="G60" s="85"/>
      <c r="H60" s="85"/>
      <c r="I60" s="85"/>
      <c r="J60" s="85"/>
      <c r="K60" s="86"/>
      <c r="L60" s="87"/>
      <c r="M60" s="87"/>
      <c r="N60" s="87"/>
      <c r="O60" s="87"/>
      <c r="P60" s="87"/>
      <c r="Q60" s="87"/>
      <c r="R60" s="87"/>
    </row>
    <row r="61" spans="1:18" ht="15.75" x14ac:dyDescent="0.25">
      <c r="A61" s="83"/>
      <c r="B61" s="88" t="s">
        <v>68</v>
      </c>
      <c r="C61" s="89"/>
      <c r="D61" s="90"/>
      <c r="E61" s="91"/>
      <c r="F61" s="92">
        <f>SUM(C61:E61)</f>
        <v>0</v>
      </c>
      <c r="G61" s="93"/>
      <c r="H61" s="90"/>
      <c r="I61" s="91"/>
      <c r="J61" s="92">
        <f>SUM(G61:I61)</f>
        <v>0</v>
      </c>
      <c r="K61" s="93"/>
      <c r="L61" s="90"/>
      <c r="M61" s="91"/>
      <c r="N61" s="92">
        <f>SUM(K61:M61)</f>
        <v>0</v>
      </c>
      <c r="O61" s="94"/>
      <c r="P61" s="95"/>
      <c r="Q61" s="96"/>
      <c r="R61" s="92">
        <f>SUM(O61:Q61)</f>
        <v>0</v>
      </c>
    </row>
    <row r="62" spans="1:18" ht="16.5" thickBot="1" x14ac:dyDescent="0.3">
      <c r="A62" s="83"/>
      <c r="B62" s="97" t="s">
        <v>69</v>
      </c>
      <c r="C62" s="98"/>
      <c r="D62" s="99"/>
      <c r="E62" s="100"/>
      <c r="F62" s="101">
        <f>SUM(C62:E62)</f>
        <v>0</v>
      </c>
      <c r="G62" s="102"/>
      <c r="H62" s="99"/>
      <c r="I62" s="100"/>
      <c r="J62" s="101">
        <f>SUM(G62:I62)</f>
        <v>0</v>
      </c>
      <c r="K62" s="102"/>
      <c r="L62" s="99"/>
      <c r="M62" s="100"/>
      <c r="N62" s="101">
        <f>SUM(K62:M62)</f>
        <v>0</v>
      </c>
      <c r="O62" s="103"/>
      <c r="P62" s="104"/>
      <c r="Q62" s="105"/>
      <c r="R62" s="101">
        <f>SUM(O62:Q62)</f>
        <v>0</v>
      </c>
    </row>
    <row r="63" spans="1:18" ht="15.75" x14ac:dyDescent="0.25">
      <c r="A63" s="83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3"/>
      <c r="P63" s="83"/>
      <c r="Q63" s="106"/>
      <c r="R63" s="83"/>
    </row>
    <row r="64" spans="1:18" ht="15.75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3"/>
      <c r="P64" s="83"/>
      <c r="Q64" s="106"/>
    </row>
    <row r="65" spans="1:18" x14ac:dyDescent="0.25">
      <c r="B65" s="107" t="s">
        <v>70</v>
      </c>
      <c r="C65" s="108">
        <v>45553</v>
      </c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 t="s">
        <v>71</v>
      </c>
      <c r="O65" s="107"/>
      <c r="P65" s="107"/>
      <c r="Q65" t="s">
        <v>72</v>
      </c>
    </row>
    <row r="66" spans="1:18" x14ac:dyDescent="0.25"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t="s">
        <v>73</v>
      </c>
    </row>
    <row r="67" spans="1:18" x14ac:dyDescent="0.25">
      <c r="B67" s="107" t="s">
        <v>74</v>
      </c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9" t="s">
        <v>75</v>
      </c>
      <c r="O67" s="107"/>
      <c r="P67" s="109"/>
      <c r="Q67" s="107"/>
    </row>
    <row r="71" spans="1:18" x14ac:dyDescent="0.25">
      <c r="Q71" s="1" t="s">
        <v>76</v>
      </c>
    </row>
    <row r="72" spans="1:18" ht="15.75" x14ac:dyDescent="0.25">
      <c r="A72" s="2" t="s">
        <v>77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thickBot="1" x14ac:dyDescent="0.3">
      <c r="A73" s="3" t="s">
        <v>2</v>
      </c>
      <c r="O73" s="3"/>
      <c r="P73" s="3"/>
      <c r="Q73" s="3"/>
    </row>
    <row r="74" spans="1:18" ht="15.75" thickBot="1" x14ac:dyDescent="0.3">
      <c r="A74" s="3"/>
      <c r="C74" s="4" t="s">
        <v>3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6"/>
      <c r="O74" s="7" t="s">
        <v>4</v>
      </c>
      <c r="P74" s="8"/>
      <c r="Q74" s="8"/>
      <c r="R74" s="9"/>
    </row>
    <row r="75" spans="1:18" ht="15.75" thickBot="1" x14ac:dyDescent="0.3">
      <c r="A75" s="10" t="s">
        <v>5</v>
      </c>
      <c r="B75" s="110"/>
      <c r="C75" s="12" t="s">
        <v>6</v>
      </c>
      <c r="D75" s="13"/>
      <c r="E75" s="13"/>
      <c r="F75" s="14"/>
      <c r="G75" s="13" t="s">
        <v>7</v>
      </c>
      <c r="H75" s="13"/>
      <c r="I75" s="13"/>
      <c r="J75" s="14"/>
      <c r="K75" s="13" t="s">
        <v>78</v>
      </c>
      <c r="L75" s="13"/>
      <c r="M75" s="13"/>
      <c r="N75" s="14"/>
      <c r="O75" s="15"/>
      <c r="P75" s="16"/>
      <c r="Q75" s="16"/>
      <c r="R75" s="17"/>
    </row>
    <row r="76" spans="1:18" ht="37.5" thickBot="1" x14ac:dyDescent="0.3">
      <c r="A76" s="111" t="s">
        <v>9</v>
      </c>
      <c r="B76" s="112" t="s">
        <v>10</v>
      </c>
      <c r="C76" s="20" t="s">
        <v>11</v>
      </c>
      <c r="D76" s="21" t="s">
        <v>12</v>
      </c>
      <c r="E76" s="113" t="s">
        <v>13</v>
      </c>
      <c r="F76" s="114" t="s">
        <v>14</v>
      </c>
      <c r="G76" s="20" t="s">
        <v>11</v>
      </c>
      <c r="H76" s="21" t="s">
        <v>12</v>
      </c>
      <c r="I76" s="115" t="s">
        <v>13</v>
      </c>
      <c r="J76" s="115" t="s">
        <v>14</v>
      </c>
      <c r="K76" s="20" t="s">
        <v>11</v>
      </c>
      <c r="L76" s="21" t="s">
        <v>12</v>
      </c>
      <c r="M76" s="21" t="s">
        <v>13</v>
      </c>
      <c r="N76" s="114" t="s">
        <v>14</v>
      </c>
      <c r="O76" s="24" t="s">
        <v>11</v>
      </c>
      <c r="P76" s="25" t="s">
        <v>12</v>
      </c>
      <c r="Q76" s="116" t="s">
        <v>15</v>
      </c>
      <c r="R76" s="116" t="s">
        <v>14</v>
      </c>
    </row>
    <row r="77" spans="1:18" x14ac:dyDescent="0.25">
      <c r="A77" s="117" t="s">
        <v>48</v>
      </c>
      <c r="B77" s="118" t="s">
        <v>49</v>
      </c>
      <c r="C77" s="119">
        <f>SUM(C57)</f>
        <v>493.33300000000003</v>
      </c>
      <c r="D77" s="120">
        <f>SUM(C41+D41-C57)</f>
        <v>7053.0300000000016</v>
      </c>
      <c r="E77" s="121">
        <f>SUM(E41)</f>
        <v>0</v>
      </c>
      <c r="F77" s="122">
        <f t="shared" ref="F77:R77" si="12">SUM(F41)</f>
        <v>7546.3630000000003</v>
      </c>
      <c r="G77" s="119">
        <f>SUM(G57)</f>
        <v>892.10500000000002</v>
      </c>
      <c r="H77" s="120">
        <f>SUM(G41+H41-G57)</f>
        <v>7251.376000000002</v>
      </c>
      <c r="I77" s="121">
        <f t="shared" si="12"/>
        <v>0</v>
      </c>
      <c r="J77" s="122">
        <f t="shared" si="12"/>
        <v>8143.4810000000007</v>
      </c>
      <c r="K77" s="119">
        <f>SUM(K57)</f>
        <v>892.10500000000002</v>
      </c>
      <c r="L77" s="120">
        <f>SUM(K41+L41-K57)</f>
        <v>7367.1600000000017</v>
      </c>
      <c r="M77" s="123">
        <f t="shared" si="12"/>
        <v>0</v>
      </c>
      <c r="N77" s="122">
        <f t="shared" si="12"/>
        <v>8259.2650000000012</v>
      </c>
      <c r="O77" s="119">
        <f>SUM(O57)</f>
        <v>519.34</v>
      </c>
      <c r="P77" s="120">
        <f>SUM(O41+P41-O57)</f>
        <v>7453.0900000000011</v>
      </c>
      <c r="Q77" s="121">
        <f t="shared" si="12"/>
        <v>0</v>
      </c>
      <c r="R77" s="121">
        <f t="shared" si="12"/>
        <v>7972.4300000000012</v>
      </c>
    </row>
    <row r="78" spans="1:18" ht="15.75" thickBot="1" x14ac:dyDescent="0.3">
      <c r="A78" s="124" t="s">
        <v>48</v>
      </c>
      <c r="B78" s="125" t="s">
        <v>66</v>
      </c>
      <c r="C78" s="126">
        <f>SUM(C57)</f>
        <v>493.33300000000003</v>
      </c>
      <c r="D78" s="127">
        <f>SUM(C58+D58-C57)</f>
        <v>7053.0300000000007</v>
      </c>
      <c r="E78" s="128">
        <f>SUM(E58)</f>
        <v>0</v>
      </c>
      <c r="F78" s="129">
        <f t="shared" ref="F78:R78" si="13">SUM(F58)</f>
        <v>7546.3629999999994</v>
      </c>
      <c r="G78" s="126">
        <f>SUM(G57)</f>
        <v>892.10500000000002</v>
      </c>
      <c r="H78" s="127">
        <f>SUM(G58+H58-G57)</f>
        <v>7251.3767499999994</v>
      </c>
      <c r="I78" s="130">
        <f t="shared" si="13"/>
        <v>0</v>
      </c>
      <c r="J78" s="129">
        <f t="shared" si="13"/>
        <v>8143.481749999999</v>
      </c>
      <c r="K78" s="126">
        <f>SUM(K57)</f>
        <v>892.10500000000002</v>
      </c>
      <c r="L78" s="127">
        <f>SUM(K58+L58-K57)</f>
        <v>7367.1640000000007</v>
      </c>
      <c r="M78" s="128">
        <f t="shared" si="13"/>
        <v>2.4</v>
      </c>
      <c r="N78" s="129">
        <f t="shared" si="13"/>
        <v>8261.6689999999999</v>
      </c>
      <c r="O78" s="126">
        <f>SUM(O57)</f>
        <v>519.34</v>
      </c>
      <c r="P78" s="127">
        <f>SUM(O58+P58-O57)</f>
        <v>7453.09</v>
      </c>
      <c r="Q78" s="130">
        <f t="shared" si="13"/>
        <v>1.6</v>
      </c>
      <c r="R78" s="130">
        <f t="shared" si="13"/>
        <v>7974.0029999999997</v>
      </c>
    </row>
    <row r="79" spans="1:18" ht="15.75" thickBot="1" x14ac:dyDescent="0.3">
      <c r="A79" s="131"/>
      <c r="B79" s="132" t="s">
        <v>67</v>
      </c>
      <c r="C79" s="133">
        <f>SUM(C78-C77)</f>
        <v>0</v>
      </c>
      <c r="D79" s="80">
        <f t="shared" ref="D79:R79" si="14">SUM(D78-D77)</f>
        <v>-9.0949470177292824E-13</v>
      </c>
      <c r="E79" s="134">
        <f t="shared" si="14"/>
        <v>0</v>
      </c>
      <c r="F79" s="135">
        <f t="shared" si="14"/>
        <v>-9.0949470177292824E-13</v>
      </c>
      <c r="G79" s="133">
        <f t="shared" si="14"/>
        <v>0</v>
      </c>
      <c r="H79" s="80">
        <f t="shared" si="14"/>
        <v>7.49999997424311E-4</v>
      </c>
      <c r="I79" s="134">
        <f t="shared" si="14"/>
        <v>0</v>
      </c>
      <c r="J79" s="135">
        <f t="shared" si="14"/>
        <v>7.4999999833380571E-4</v>
      </c>
      <c r="K79" s="133">
        <f t="shared" si="14"/>
        <v>0</v>
      </c>
      <c r="L79" s="80">
        <f t="shared" si="14"/>
        <v>3.9999999989959178E-3</v>
      </c>
      <c r="M79" s="134">
        <f t="shared" si="14"/>
        <v>2.4</v>
      </c>
      <c r="N79" s="135">
        <f t="shared" si="14"/>
        <v>2.4039999999986321</v>
      </c>
      <c r="O79" s="133">
        <f t="shared" si="14"/>
        <v>0</v>
      </c>
      <c r="P79" s="80">
        <f t="shared" si="14"/>
        <v>-9.0949470177292824E-13</v>
      </c>
      <c r="Q79" s="134">
        <f t="shared" si="14"/>
        <v>1.6</v>
      </c>
      <c r="R79" s="80">
        <f t="shared" si="14"/>
        <v>1.5729999999985012</v>
      </c>
    </row>
    <row r="80" spans="1:18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</row>
    <row r="81" spans="2:18" ht="15.75" thickBot="1" x14ac:dyDescent="0.3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</row>
    <row r="82" spans="2:18" x14ac:dyDescent="0.25">
      <c r="B82" s="88" t="s">
        <v>79</v>
      </c>
      <c r="C82" s="89">
        <f>SUM(C61)</f>
        <v>0</v>
      </c>
      <c r="D82" s="90">
        <f t="shared" ref="D82:R82" si="15">SUM(D61)</f>
        <v>0</v>
      </c>
      <c r="E82" s="136">
        <f t="shared" si="15"/>
        <v>0</v>
      </c>
      <c r="F82" s="92">
        <f t="shared" si="15"/>
        <v>0</v>
      </c>
      <c r="G82" s="93">
        <f t="shared" si="15"/>
        <v>0</v>
      </c>
      <c r="H82" s="90">
        <f t="shared" si="15"/>
        <v>0</v>
      </c>
      <c r="I82" s="91">
        <f t="shared" si="15"/>
        <v>0</v>
      </c>
      <c r="J82" s="92">
        <f t="shared" si="15"/>
        <v>0</v>
      </c>
      <c r="K82" s="93">
        <f t="shared" si="15"/>
        <v>0</v>
      </c>
      <c r="L82" s="90">
        <f t="shared" si="15"/>
        <v>0</v>
      </c>
      <c r="M82" s="91">
        <f t="shared" si="15"/>
        <v>0</v>
      </c>
      <c r="N82" s="92">
        <f t="shared" si="15"/>
        <v>0</v>
      </c>
      <c r="O82" s="93">
        <f t="shared" si="15"/>
        <v>0</v>
      </c>
      <c r="P82" s="90">
        <f t="shared" si="15"/>
        <v>0</v>
      </c>
      <c r="Q82" s="91">
        <f t="shared" si="15"/>
        <v>0</v>
      </c>
      <c r="R82" s="92">
        <f t="shared" si="15"/>
        <v>0</v>
      </c>
    </row>
    <row r="83" spans="2:18" ht="15.75" thickBot="1" x14ac:dyDescent="0.3">
      <c r="B83" s="97" t="s">
        <v>80</v>
      </c>
      <c r="C83" s="98">
        <f>SUM(C62)</f>
        <v>0</v>
      </c>
      <c r="D83" s="99">
        <f t="shared" ref="D83:R83" si="16">SUM(D62)</f>
        <v>0</v>
      </c>
      <c r="E83" s="137">
        <f t="shared" si="16"/>
        <v>0</v>
      </c>
      <c r="F83" s="138">
        <f t="shared" si="16"/>
        <v>0</v>
      </c>
      <c r="G83" s="102">
        <f t="shared" si="16"/>
        <v>0</v>
      </c>
      <c r="H83" s="99">
        <f t="shared" si="16"/>
        <v>0</v>
      </c>
      <c r="I83" s="100">
        <f t="shared" si="16"/>
        <v>0</v>
      </c>
      <c r="J83" s="138">
        <f t="shared" si="16"/>
        <v>0</v>
      </c>
      <c r="K83" s="102">
        <f t="shared" si="16"/>
        <v>0</v>
      </c>
      <c r="L83" s="99">
        <f t="shared" si="16"/>
        <v>0</v>
      </c>
      <c r="M83" s="100">
        <f t="shared" si="16"/>
        <v>0</v>
      </c>
      <c r="N83" s="138">
        <f t="shared" si="16"/>
        <v>0</v>
      </c>
      <c r="O83" s="102">
        <f t="shared" si="16"/>
        <v>0</v>
      </c>
      <c r="P83" s="99">
        <f t="shared" si="16"/>
        <v>0</v>
      </c>
      <c r="Q83" s="100">
        <f t="shared" si="16"/>
        <v>0</v>
      </c>
      <c r="R83" s="138">
        <f t="shared" si="16"/>
        <v>0</v>
      </c>
    </row>
    <row r="84" spans="2:18" ht="15.75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39"/>
      <c r="P84" s="140"/>
      <c r="Q84" s="83"/>
      <c r="R84" s="83"/>
    </row>
    <row r="85" spans="2:18" ht="15.75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39"/>
      <c r="P85" s="140"/>
      <c r="Q85" s="83"/>
      <c r="R85" s="83"/>
    </row>
    <row r="86" spans="2:18" ht="15.75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 t="s">
        <v>71</v>
      </c>
      <c r="O86" s="140"/>
      <c r="P86" s="140"/>
      <c r="Q86" t="s">
        <v>72</v>
      </c>
      <c r="R86" s="83"/>
    </row>
    <row r="87" spans="2:18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40"/>
      <c r="P87" s="140"/>
      <c r="Q87" t="s">
        <v>73</v>
      </c>
    </row>
    <row r="88" spans="2:18" x14ac:dyDescent="0.25">
      <c r="B88" s="3" t="s">
        <v>70</v>
      </c>
      <c r="C88" s="141">
        <v>45553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 t="s">
        <v>75</v>
      </c>
      <c r="O88" s="3"/>
      <c r="P88" s="3"/>
      <c r="Q88" s="107"/>
    </row>
    <row r="89" spans="2:18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07"/>
    </row>
    <row r="90" spans="2:18" x14ac:dyDescent="0.25">
      <c r="B90" s="3" t="s">
        <v>74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07"/>
    </row>
  </sheetData>
  <mergeCells count="12">
    <mergeCell ref="A72:R72"/>
    <mergeCell ref="C74:N74"/>
    <mergeCell ref="O74:R75"/>
    <mergeCell ref="C75:F75"/>
    <mergeCell ref="G75:J75"/>
    <mergeCell ref="K75:N75"/>
    <mergeCell ref="A5:R5"/>
    <mergeCell ref="C7:N7"/>
    <mergeCell ref="O7:R8"/>
    <mergeCell ref="C8:F8"/>
    <mergeCell ref="G8:J8"/>
    <mergeCell ref="K8:N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jesle</dc:creator>
  <cp:lastModifiedBy>jesle</cp:lastModifiedBy>
  <dcterms:created xsi:type="dcterms:W3CDTF">2024-12-16T09:23:10Z</dcterms:created>
  <dcterms:modified xsi:type="dcterms:W3CDTF">2024-12-16T09:28:28Z</dcterms:modified>
</cp:coreProperties>
</file>